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บท เสาวลักษณ์  ขอมาใหม่แทนอันเดิม 22222333333ล่าสดุด\6 ตัวชี้วัด\ตัวชี้วัด ป้องกันการทุจริต\ปี 64\เอกสารขึ้นเว็บไซต์ของหน่วยงานตัวชี้วัด\"/>
    </mc:Choice>
  </mc:AlternateContent>
  <xr:revisionPtr revIDLastSave="0" documentId="8_{9B39D656-3AC7-4CB7-8B6F-2B0CA45F9E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วิสาหกิจสู่มืออาชีพ" sheetId="18" r:id="rId1"/>
    <sheet name="เพิ่มผลิตภาพ" sheetId="17" r:id="rId2"/>
    <sheet name="ชั้นสูง" sheetId="2" r:id="rId3"/>
    <sheet name="โลจิสติกส์" sheetId="3" r:id="rId4"/>
    <sheet name="สมรรถนะ (เตรียม)" sheetId="4" r:id="rId5"/>
    <sheet name="สมรรถนะ (ยกระดับ)" sheetId="5" r:id="rId6"/>
    <sheet name="ศตวรรษที่ 21" sheetId="13" r:id="rId7"/>
    <sheet name="ช่างเชื่อมไทย" sheetId="15" r:id="rId8"/>
    <sheet name="ทดเชื่อมสากล" sheetId="16" r:id="rId9"/>
    <sheet name="ค่าจ้าง" sheetId="6" r:id="rId10"/>
    <sheet name="ทดค่าจ้าง" sheetId="12" r:id="rId11"/>
    <sheet name="ทดสอบ" sheetId="7" r:id="rId12"/>
    <sheet name="นอกระบบ" sheetId="8" r:id="rId13"/>
    <sheet name="นอกระบบ (พิการ)" sheetId="14" r:id="rId14"/>
    <sheet name="เด็กยากจน(เตรียม)" sheetId="9" r:id="rId15"/>
    <sheet name="ผู้สูงอายุ" sheetId="10" r:id="rId16"/>
    <sheet name="บูรณาการ" sheetId="11" r:id="rId17"/>
    <sheet name="ตัวอย่าง" sheetId="1" r:id="rId18"/>
  </sheets>
  <calcPr calcId="191029"/>
  <fileRecoveryPr autoRecover="0"/>
</workbook>
</file>

<file path=xl/calcChain.xml><?xml version="1.0" encoding="utf-8"?>
<calcChain xmlns="http://schemas.openxmlformats.org/spreadsheetml/2006/main">
  <c r="E26" i="2" l="1"/>
  <c r="F26" i="2"/>
  <c r="G26" i="2"/>
  <c r="H26" i="2"/>
  <c r="I26" i="2"/>
  <c r="J26" i="2"/>
  <c r="K26" i="2"/>
  <c r="L26" i="2"/>
  <c r="D26" i="2"/>
  <c r="E22" i="2"/>
  <c r="F22" i="2"/>
  <c r="G22" i="2"/>
  <c r="H22" i="2"/>
  <c r="I22" i="2"/>
  <c r="J22" i="2"/>
  <c r="K22" i="2"/>
  <c r="L22" i="2"/>
  <c r="D22" i="2"/>
  <c r="U22" i="2"/>
  <c r="E18" i="10" l="1"/>
  <c r="F18" i="10"/>
  <c r="G18" i="10"/>
  <c r="H18" i="10"/>
  <c r="I18" i="10"/>
  <c r="J18" i="10"/>
  <c r="K18" i="10"/>
  <c r="L18" i="10"/>
  <c r="D18" i="10"/>
  <c r="E14" i="10"/>
  <c r="F14" i="10"/>
  <c r="G14" i="10"/>
  <c r="H14" i="10"/>
  <c r="I14" i="10"/>
  <c r="J14" i="10"/>
  <c r="K14" i="10"/>
  <c r="L14" i="10"/>
  <c r="D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E24" i="12" l="1"/>
  <c r="F24" i="12"/>
  <c r="G24" i="12"/>
  <c r="H24" i="12"/>
  <c r="I24" i="12"/>
  <c r="J24" i="12"/>
  <c r="K24" i="12"/>
  <c r="L24" i="12"/>
  <c r="D24" i="12" l="1"/>
  <c r="D25" i="6"/>
  <c r="D27" i="5" l="1"/>
  <c r="D21" i="5"/>
  <c r="L21" i="5"/>
  <c r="K21" i="5"/>
  <c r="J21" i="5"/>
  <c r="I21" i="5"/>
  <c r="H21" i="5"/>
  <c r="G21" i="5"/>
  <c r="F21" i="5"/>
  <c r="E21" i="5"/>
  <c r="E40" i="11"/>
  <c r="F40" i="11"/>
  <c r="G40" i="11"/>
  <c r="H40" i="11"/>
  <c r="I40" i="11"/>
  <c r="J40" i="11"/>
  <c r="K40" i="11"/>
  <c r="L40" i="11"/>
  <c r="D40" i="11"/>
  <c r="E34" i="11"/>
  <c r="F34" i="11"/>
  <c r="G34" i="11"/>
  <c r="H34" i="11"/>
  <c r="I34" i="11"/>
  <c r="J34" i="11"/>
  <c r="K34" i="11"/>
  <c r="L34" i="11"/>
  <c r="D34" i="11"/>
  <c r="E64" i="7" l="1"/>
  <c r="F64" i="7"/>
  <c r="G64" i="7"/>
  <c r="H64" i="7"/>
  <c r="I64" i="7"/>
  <c r="J64" i="7"/>
  <c r="K64" i="7"/>
  <c r="L64" i="7"/>
  <c r="D64" i="7"/>
  <c r="E57" i="7"/>
  <c r="F57" i="7"/>
  <c r="G57" i="7"/>
  <c r="H57" i="7"/>
  <c r="I57" i="7"/>
  <c r="J57" i="7"/>
  <c r="K57" i="7"/>
  <c r="L57" i="7"/>
  <c r="D57" i="7"/>
  <c r="E27" i="5" l="1"/>
  <c r="F27" i="5"/>
  <c r="G27" i="5"/>
  <c r="H27" i="5"/>
  <c r="I27" i="5"/>
  <c r="J27" i="5"/>
  <c r="K27" i="5"/>
  <c r="L27" i="5"/>
  <c r="E18" i="5"/>
  <c r="F18" i="5"/>
  <c r="G18" i="5"/>
  <c r="H18" i="5"/>
  <c r="I18" i="5"/>
  <c r="J18" i="5"/>
  <c r="K18" i="5"/>
  <c r="L18" i="5"/>
  <c r="D18" i="5"/>
  <c r="E35" i="4" l="1"/>
  <c r="F35" i="4"/>
  <c r="G35" i="4"/>
  <c r="H35" i="4"/>
  <c r="I35" i="4"/>
  <c r="J35" i="4"/>
  <c r="K35" i="4"/>
  <c r="L35" i="4"/>
  <c r="D35" i="4"/>
  <c r="E29" i="4"/>
  <c r="F29" i="4"/>
  <c r="G29" i="4"/>
  <c r="H29" i="4"/>
  <c r="I29" i="4"/>
  <c r="J29" i="4"/>
  <c r="K29" i="4"/>
  <c r="L29" i="4"/>
  <c r="D29" i="4"/>
  <c r="D14" i="9"/>
  <c r="E25" i="6" l="1"/>
  <c r="F25" i="6"/>
  <c r="G25" i="6"/>
  <c r="H25" i="6"/>
  <c r="I25" i="6"/>
  <c r="J25" i="6"/>
  <c r="K25" i="6"/>
  <c r="L25" i="6"/>
  <c r="E20" i="6"/>
  <c r="F20" i="6"/>
  <c r="G20" i="6"/>
  <c r="H20" i="6"/>
  <c r="I20" i="6"/>
  <c r="J20" i="6"/>
  <c r="K20" i="6"/>
  <c r="L20" i="6"/>
  <c r="D20" i="6"/>
  <c r="I45" i="7" l="1"/>
  <c r="D31" i="11"/>
  <c r="M37" i="4" l="1"/>
  <c r="N37" i="4"/>
  <c r="O37" i="4"/>
  <c r="P37" i="4"/>
  <c r="Q37" i="4"/>
  <c r="E27" i="4" l="1"/>
  <c r="F27" i="4"/>
  <c r="G27" i="4"/>
  <c r="H27" i="4"/>
  <c r="I27" i="4"/>
  <c r="J27" i="4"/>
  <c r="K27" i="4"/>
  <c r="L27" i="4"/>
  <c r="D27" i="4"/>
  <c r="E20" i="2" l="1"/>
  <c r="F20" i="2"/>
  <c r="G20" i="2"/>
  <c r="H20" i="2"/>
  <c r="I20" i="2"/>
  <c r="J20" i="2"/>
  <c r="K20" i="2"/>
  <c r="L20" i="2"/>
  <c r="D20" i="2"/>
  <c r="E45" i="7" l="1"/>
  <c r="F45" i="7"/>
  <c r="G45" i="7"/>
  <c r="H45" i="7"/>
  <c r="J45" i="7"/>
  <c r="K45" i="7"/>
  <c r="L45" i="7"/>
  <c r="D45" i="7"/>
  <c r="E18" i="2" l="1"/>
  <c r="F18" i="2"/>
  <c r="G18" i="2"/>
  <c r="H18" i="2"/>
  <c r="I18" i="2"/>
  <c r="J18" i="2"/>
  <c r="K18" i="2"/>
  <c r="L18" i="2"/>
  <c r="D18" i="2"/>
  <c r="E19" i="4" l="1"/>
  <c r="F19" i="4"/>
  <c r="G19" i="4"/>
  <c r="H19" i="4"/>
  <c r="I19" i="4"/>
  <c r="J19" i="4"/>
  <c r="K19" i="4"/>
  <c r="L19" i="4"/>
  <c r="D19" i="4"/>
  <c r="E35" i="7" l="1"/>
  <c r="F35" i="7"/>
  <c r="G35" i="7"/>
  <c r="H35" i="7"/>
  <c r="I35" i="7"/>
  <c r="J35" i="7"/>
  <c r="K35" i="7"/>
  <c r="L35" i="7"/>
  <c r="D35" i="7"/>
  <c r="E24" i="11"/>
  <c r="F24" i="11"/>
  <c r="G24" i="11"/>
  <c r="H24" i="11"/>
  <c r="I24" i="11"/>
  <c r="J24" i="11"/>
  <c r="K24" i="11"/>
  <c r="L24" i="11"/>
  <c r="D24" i="11"/>
  <c r="E31" i="11"/>
  <c r="F31" i="11"/>
  <c r="G31" i="11"/>
  <c r="H31" i="11"/>
  <c r="I31" i="11"/>
  <c r="J31" i="11"/>
  <c r="K31" i="11"/>
  <c r="L31" i="11"/>
  <c r="Q16" i="18" l="1"/>
  <c r="P16" i="18"/>
  <c r="O16" i="18"/>
  <c r="N16" i="18"/>
  <c r="M16" i="18"/>
  <c r="AC14" i="18"/>
  <c r="AB14" i="18"/>
  <c r="AA14" i="18"/>
  <c r="Z14" i="18"/>
  <c r="Y14" i="18"/>
  <c r="X14" i="18"/>
  <c r="W14" i="18"/>
  <c r="V14" i="18"/>
  <c r="U14" i="18"/>
  <c r="T14" i="18"/>
  <c r="L14" i="18"/>
  <c r="K14" i="18"/>
  <c r="J14" i="18"/>
  <c r="I14" i="18"/>
  <c r="H14" i="18"/>
  <c r="G14" i="18"/>
  <c r="F14" i="18"/>
  <c r="E14" i="18"/>
  <c r="D14" i="18"/>
  <c r="AC11" i="18"/>
  <c r="AB11" i="18"/>
  <c r="AA11" i="18"/>
  <c r="Z11" i="18"/>
  <c r="Y11" i="18"/>
  <c r="X11" i="18"/>
  <c r="W11" i="18"/>
  <c r="V11" i="18"/>
  <c r="AD11" i="18" s="1"/>
  <c r="U11" i="18"/>
  <c r="U16" i="18" s="1"/>
  <c r="T11" i="18"/>
  <c r="T16" i="18" s="1"/>
  <c r="L11" i="18"/>
  <c r="K11" i="18"/>
  <c r="J11" i="18"/>
  <c r="I11" i="18"/>
  <c r="H11" i="18"/>
  <c r="G11" i="18"/>
  <c r="F11" i="18"/>
  <c r="E11" i="18"/>
  <c r="D11" i="18"/>
  <c r="AC7" i="18"/>
  <c r="AB7" i="18"/>
  <c r="AA7" i="18"/>
  <c r="Z7" i="18"/>
  <c r="Y7" i="18"/>
  <c r="X7" i="18"/>
  <c r="W7" i="18"/>
  <c r="V7" i="18"/>
  <c r="L7" i="18"/>
  <c r="L16" i="18" s="1"/>
  <c r="K7" i="18"/>
  <c r="K16" i="18" s="1"/>
  <c r="J7" i="18"/>
  <c r="I7" i="18"/>
  <c r="H7" i="18"/>
  <c r="G7" i="18"/>
  <c r="F7" i="18"/>
  <c r="E7" i="18"/>
  <c r="E16" i="18" s="1"/>
  <c r="D7" i="18"/>
  <c r="D16" i="18" s="1"/>
  <c r="G16" i="18" l="1"/>
  <c r="H16" i="18"/>
  <c r="I16" i="18"/>
  <c r="J16" i="18"/>
  <c r="F16" i="18"/>
  <c r="Q22" i="17"/>
  <c r="P22" i="17"/>
  <c r="O22" i="17"/>
  <c r="N22" i="17"/>
  <c r="M22" i="17"/>
  <c r="AC20" i="17"/>
  <c r="AB20" i="17"/>
  <c r="AA20" i="17"/>
  <c r="Z20" i="17"/>
  <c r="Y20" i="17"/>
  <c r="X20" i="17"/>
  <c r="W20" i="17"/>
  <c r="V20" i="17"/>
  <c r="U20" i="17"/>
  <c r="T20" i="17"/>
  <c r="L20" i="17"/>
  <c r="K20" i="17"/>
  <c r="J20" i="17"/>
  <c r="I20" i="17"/>
  <c r="H20" i="17"/>
  <c r="G20" i="17"/>
  <c r="F20" i="17"/>
  <c r="E20" i="17"/>
  <c r="D20" i="17"/>
  <c r="AC13" i="17"/>
  <c r="AB13" i="17"/>
  <c r="AA13" i="17"/>
  <c r="Z13" i="17"/>
  <c r="Y13" i="17"/>
  <c r="X13" i="17"/>
  <c r="W13" i="17"/>
  <c r="V13" i="17"/>
  <c r="U13" i="17"/>
  <c r="U22" i="17" s="1"/>
  <c r="T13" i="17"/>
  <c r="T22" i="17" s="1"/>
  <c r="L13" i="17"/>
  <c r="K13" i="17"/>
  <c r="J13" i="17"/>
  <c r="I13" i="17"/>
  <c r="H13" i="17"/>
  <c r="G13" i="17"/>
  <c r="F13" i="17"/>
  <c r="E13" i="17"/>
  <c r="D13" i="17"/>
  <c r="D22" i="17" s="1"/>
  <c r="AC7" i="17"/>
  <c r="AB7" i="17"/>
  <c r="AA7" i="17"/>
  <c r="Z7" i="17"/>
  <c r="Y7" i="17"/>
  <c r="X7" i="17"/>
  <c r="W7" i="17"/>
  <c r="V7" i="17"/>
  <c r="L7" i="17"/>
  <c r="K7" i="17"/>
  <c r="J7" i="17"/>
  <c r="I7" i="17"/>
  <c r="H7" i="17"/>
  <c r="G7" i="17"/>
  <c r="F7" i="17"/>
  <c r="E7" i="17"/>
  <c r="D7" i="17"/>
  <c r="L22" i="17" l="1"/>
  <c r="K22" i="17"/>
  <c r="I22" i="17"/>
  <c r="H22" i="17"/>
  <c r="G22" i="17"/>
  <c r="E22" i="17"/>
  <c r="AD13" i="17"/>
  <c r="F22" i="17"/>
  <c r="J22" i="17"/>
  <c r="E17" i="6"/>
  <c r="F17" i="6"/>
  <c r="G17" i="6"/>
  <c r="H17" i="6"/>
  <c r="I17" i="6"/>
  <c r="J17" i="6"/>
  <c r="K17" i="6"/>
  <c r="L17" i="6"/>
  <c r="D17" i="6"/>
  <c r="Q16" i="16" l="1"/>
  <c r="P16" i="16"/>
  <c r="O16" i="16"/>
  <c r="N16" i="16"/>
  <c r="M16" i="16"/>
  <c r="AC14" i="16"/>
  <c r="AB14" i="16"/>
  <c r="AA14" i="16"/>
  <c r="Z14" i="16"/>
  <c r="Y14" i="16"/>
  <c r="X14" i="16"/>
  <c r="W14" i="16"/>
  <c r="V14" i="16"/>
  <c r="U14" i="16"/>
  <c r="T14" i="16"/>
  <c r="L14" i="16"/>
  <c r="K14" i="16"/>
  <c r="J14" i="16"/>
  <c r="I14" i="16"/>
  <c r="H14" i="16"/>
  <c r="G14" i="16"/>
  <c r="F14" i="16"/>
  <c r="E14" i="16"/>
  <c r="D14" i="16"/>
  <c r="AC11" i="16"/>
  <c r="AB11" i="16"/>
  <c r="AA11" i="16"/>
  <c r="Z11" i="16"/>
  <c r="Y11" i="16"/>
  <c r="X11" i="16"/>
  <c r="W11" i="16"/>
  <c r="V11" i="16"/>
  <c r="AD11" i="16" s="1"/>
  <c r="U11" i="16"/>
  <c r="U16" i="16" s="1"/>
  <c r="T11" i="16"/>
  <c r="T16" i="16" s="1"/>
  <c r="L11" i="16"/>
  <c r="K11" i="16"/>
  <c r="J11" i="16"/>
  <c r="I11" i="16"/>
  <c r="H11" i="16"/>
  <c r="G11" i="16"/>
  <c r="F11" i="16"/>
  <c r="E11" i="16"/>
  <c r="D11" i="16"/>
  <c r="AC8" i="16"/>
  <c r="AB8" i="16"/>
  <c r="AA8" i="16"/>
  <c r="Z8" i="16"/>
  <c r="Y8" i="16"/>
  <c r="X8" i="16"/>
  <c r="W8" i="16"/>
  <c r="V8" i="16"/>
  <c r="L8" i="16"/>
  <c r="K8" i="16"/>
  <c r="J8" i="16"/>
  <c r="I8" i="16"/>
  <c r="I16" i="16" s="1"/>
  <c r="H8" i="16"/>
  <c r="H16" i="16" s="1"/>
  <c r="G8" i="16"/>
  <c r="G16" i="16" s="1"/>
  <c r="F8" i="16"/>
  <c r="F16" i="16" s="1"/>
  <c r="E8" i="16"/>
  <c r="E16" i="16" s="1"/>
  <c r="D8" i="16"/>
  <c r="D16" i="16" s="1"/>
  <c r="J16" i="16" l="1"/>
  <c r="K16" i="16"/>
  <c r="L16" i="16"/>
  <c r="E14" i="3"/>
  <c r="F14" i="3"/>
  <c r="G14" i="3"/>
  <c r="H14" i="3"/>
  <c r="I14" i="3"/>
  <c r="J14" i="3"/>
  <c r="K14" i="3"/>
  <c r="L14" i="3"/>
  <c r="D14" i="3"/>
  <c r="E9" i="3"/>
  <c r="F9" i="3"/>
  <c r="G9" i="3"/>
  <c r="H9" i="3"/>
  <c r="I9" i="3"/>
  <c r="J9" i="3"/>
  <c r="K9" i="3"/>
  <c r="L9" i="3"/>
  <c r="D9" i="3"/>
  <c r="Q20" i="15" l="1"/>
  <c r="P20" i="15"/>
  <c r="O20" i="15"/>
  <c r="N20" i="15"/>
  <c r="M20" i="15"/>
  <c r="AC18" i="15"/>
  <c r="AB18" i="15"/>
  <c r="AA18" i="15"/>
  <c r="Z18" i="15"/>
  <c r="Y18" i="15"/>
  <c r="X18" i="15"/>
  <c r="W18" i="15"/>
  <c r="V18" i="15"/>
  <c r="U18" i="15"/>
  <c r="T18" i="15"/>
  <c r="L18" i="15"/>
  <c r="K18" i="15"/>
  <c r="J18" i="15"/>
  <c r="I18" i="15"/>
  <c r="H18" i="15"/>
  <c r="G18" i="15"/>
  <c r="F18" i="15"/>
  <c r="E18" i="15"/>
  <c r="D18" i="15"/>
  <c r="AC11" i="15"/>
  <c r="AB11" i="15"/>
  <c r="AA11" i="15"/>
  <c r="Z11" i="15"/>
  <c r="Y11" i="15"/>
  <c r="X11" i="15"/>
  <c r="W11" i="15"/>
  <c r="V11" i="15"/>
  <c r="U11" i="15"/>
  <c r="U20" i="15" s="1"/>
  <c r="T11" i="15"/>
  <c r="T20" i="15" s="1"/>
  <c r="L11" i="15"/>
  <c r="K11" i="15"/>
  <c r="J11" i="15"/>
  <c r="I11" i="15"/>
  <c r="H11" i="15"/>
  <c r="G11" i="15"/>
  <c r="F11" i="15"/>
  <c r="E11" i="15"/>
  <c r="D11" i="15"/>
  <c r="AC8" i="15"/>
  <c r="AB8" i="15"/>
  <c r="AA8" i="15"/>
  <c r="Z8" i="15"/>
  <c r="Y8" i="15"/>
  <c r="X8" i="15"/>
  <c r="W8" i="15"/>
  <c r="V8" i="15"/>
  <c r="L8" i="15"/>
  <c r="K8" i="15"/>
  <c r="J8" i="15"/>
  <c r="I8" i="15"/>
  <c r="H8" i="15"/>
  <c r="G8" i="15"/>
  <c r="F8" i="15"/>
  <c r="E8" i="15"/>
  <c r="D8" i="15"/>
  <c r="D20" i="15" s="1"/>
  <c r="AD11" i="15" l="1"/>
  <c r="F20" i="15"/>
  <c r="L20" i="15"/>
  <c r="K20" i="15"/>
  <c r="J20" i="15"/>
  <c r="H20" i="15"/>
  <c r="G20" i="15"/>
  <c r="E20" i="15"/>
  <c r="I20" i="15"/>
  <c r="E20" i="12"/>
  <c r="F20" i="12"/>
  <c r="G20" i="12"/>
  <c r="H20" i="12"/>
  <c r="I20" i="12"/>
  <c r="J20" i="12"/>
  <c r="K20" i="12"/>
  <c r="L20" i="12"/>
  <c r="D20" i="12"/>
  <c r="E15" i="12"/>
  <c r="F15" i="12"/>
  <c r="G15" i="12"/>
  <c r="H15" i="12"/>
  <c r="I15" i="12"/>
  <c r="J15" i="12"/>
  <c r="K15" i="12"/>
  <c r="L15" i="12"/>
  <c r="D15" i="12"/>
  <c r="D8" i="14" l="1"/>
  <c r="Q17" i="14"/>
  <c r="P17" i="14"/>
  <c r="O17" i="14"/>
  <c r="N17" i="14"/>
  <c r="M17" i="14"/>
  <c r="AC15" i="14"/>
  <c r="AB15" i="14"/>
  <c r="AA15" i="14"/>
  <c r="Z15" i="14"/>
  <c r="Y15" i="14"/>
  <c r="X15" i="14"/>
  <c r="W15" i="14"/>
  <c r="V15" i="14"/>
  <c r="U15" i="14"/>
  <c r="T15" i="14"/>
  <c r="L15" i="14"/>
  <c r="K15" i="14"/>
  <c r="J15" i="14"/>
  <c r="I15" i="14"/>
  <c r="H15" i="14"/>
  <c r="G15" i="14"/>
  <c r="F15" i="14"/>
  <c r="E15" i="14"/>
  <c r="D15" i="14"/>
  <c r="AC8" i="14"/>
  <c r="AB8" i="14"/>
  <c r="AA8" i="14"/>
  <c r="Z8" i="14"/>
  <c r="Y8" i="14"/>
  <c r="X8" i="14"/>
  <c r="W8" i="14"/>
  <c r="V8" i="14"/>
  <c r="U8" i="14"/>
  <c r="U17" i="14" s="1"/>
  <c r="T8" i="14"/>
  <c r="T17" i="14" s="1"/>
  <c r="L8" i="14"/>
  <c r="L17" i="14" s="1"/>
  <c r="K8" i="14"/>
  <c r="K17" i="14" s="1"/>
  <c r="J8" i="14"/>
  <c r="I8" i="14"/>
  <c r="H8" i="14"/>
  <c r="G8" i="14"/>
  <c r="F8" i="14"/>
  <c r="E8" i="14"/>
  <c r="H17" i="14" l="1"/>
  <c r="G17" i="14"/>
  <c r="D17" i="14"/>
  <c r="E17" i="14"/>
  <c r="I17" i="14"/>
  <c r="F17" i="14"/>
  <c r="J17" i="14"/>
  <c r="AD8" i="14"/>
  <c r="E14" i="6"/>
  <c r="F14" i="6"/>
  <c r="G14" i="6"/>
  <c r="H14" i="6"/>
  <c r="I14" i="6"/>
  <c r="J14" i="6"/>
  <c r="K14" i="6"/>
  <c r="L14" i="6"/>
  <c r="D14" i="6"/>
  <c r="V11" i="5" l="1"/>
  <c r="E14" i="5"/>
  <c r="F14" i="5"/>
  <c r="G14" i="5"/>
  <c r="H14" i="5"/>
  <c r="I14" i="5"/>
  <c r="J14" i="5"/>
  <c r="K14" i="5"/>
  <c r="L14" i="5"/>
  <c r="D14" i="5"/>
  <c r="V14" i="5"/>
  <c r="V18" i="5" l="1"/>
  <c r="V21" i="5" s="1"/>
  <c r="M66" i="7"/>
  <c r="N66" i="7"/>
  <c r="O66" i="7"/>
  <c r="P66" i="7"/>
  <c r="Q66" i="7"/>
  <c r="I9" i="7" l="1"/>
  <c r="I66" i="7" s="1"/>
  <c r="I18" i="7"/>
  <c r="I28" i="7"/>
  <c r="I15" i="2"/>
  <c r="J15" i="2"/>
  <c r="I12" i="2"/>
  <c r="I28" i="2" s="1"/>
  <c r="J12" i="2"/>
  <c r="J28" i="2" s="1"/>
  <c r="W10" i="8"/>
  <c r="X10" i="8"/>
  <c r="Y10" i="8"/>
  <c r="Z10" i="8"/>
  <c r="AA10" i="8"/>
  <c r="AB10" i="8"/>
  <c r="AC10" i="8"/>
  <c r="V10" i="8"/>
  <c r="W7" i="8"/>
  <c r="X7" i="8"/>
  <c r="Y7" i="8"/>
  <c r="Z7" i="8"/>
  <c r="AA7" i="8"/>
  <c r="AB7" i="8"/>
  <c r="AC7" i="8"/>
  <c r="V7" i="8"/>
  <c r="V28" i="7"/>
  <c r="W14" i="4"/>
  <c r="X14" i="4"/>
  <c r="Y14" i="4"/>
  <c r="Z14" i="4"/>
  <c r="AA14" i="4"/>
  <c r="AB14" i="4"/>
  <c r="AC14" i="4"/>
  <c r="V14" i="4"/>
  <c r="W10" i="4"/>
  <c r="X10" i="4"/>
  <c r="Y10" i="4"/>
  <c r="Z10" i="4"/>
  <c r="AA10" i="4"/>
  <c r="AB10" i="4"/>
  <c r="AC10" i="4"/>
  <c r="V10" i="4"/>
  <c r="W15" i="2"/>
  <c r="X15" i="2"/>
  <c r="Y15" i="2"/>
  <c r="Z15" i="2"/>
  <c r="AA15" i="2"/>
  <c r="AB15" i="2"/>
  <c r="AC15" i="2"/>
  <c r="V15" i="2"/>
  <c r="W12" i="2"/>
  <c r="X12" i="2"/>
  <c r="Y12" i="2"/>
  <c r="Z12" i="2"/>
  <c r="AA12" i="2"/>
  <c r="AB12" i="2"/>
  <c r="AC12" i="2"/>
  <c r="V12" i="2"/>
  <c r="Y19" i="4" l="1"/>
  <c r="Y27" i="4" s="1"/>
  <c r="Y29" i="4" s="1"/>
  <c r="V35" i="7"/>
  <c r="W18" i="2"/>
  <c r="W27" i="4"/>
  <c r="W19" i="4"/>
  <c r="W29" i="4" s="1"/>
  <c r="X18" i="2"/>
  <c r="X19" i="4"/>
  <c r="V19" i="4"/>
  <c r="Z20" i="2"/>
  <c r="Z18" i="2"/>
  <c r="AC19" i="4"/>
  <c r="AC27" i="4" s="1"/>
  <c r="AC29" i="4" s="1"/>
  <c r="AD12" i="2"/>
  <c r="V18" i="2"/>
  <c r="V20" i="2" s="1"/>
  <c r="Y18" i="2"/>
  <c r="AC18" i="2"/>
  <c r="AB18" i="2"/>
  <c r="AB19" i="4"/>
  <c r="AA18" i="2"/>
  <c r="AA20" i="2" s="1"/>
  <c r="AA19" i="4"/>
  <c r="Z19" i="4"/>
  <c r="Q28" i="2"/>
  <c r="P28" i="2"/>
  <c r="O28" i="2"/>
  <c r="N28" i="2"/>
  <c r="M28" i="2"/>
  <c r="Z22" i="2" l="1"/>
  <c r="Z26" i="2" s="1"/>
  <c r="AA27" i="4"/>
  <c r="AA29" i="4" s="1"/>
  <c r="V35" i="4"/>
  <c r="W26" i="2"/>
  <c r="AA22" i="2"/>
  <c r="AA26" i="2" s="1"/>
  <c r="V27" i="4"/>
  <c r="W20" i="2"/>
  <c r="W22" i="2" s="1"/>
  <c r="V22" i="2"/>
  <c r="V26" i="2" s="1"/>
  <c r="X27" i="4"/>
  <c r="X29" i="4" s="1"/>
  <c r="V45" i="7"/>
  <c r="V57" i="7" s="1"/>
  <c r="AC20" i="2"/>
  <c r="AC22" i="2" s="1"/>
  <c r="Y20" i="2"/>
  <c r="Y22" i="2" s="1"/>
  <c r="V29" i="4"/>
  <c r="AB27" i="4"/>
  <c r="AB29" i="4" s="1"/>
  <c r="Z27" i="4"/>
  <c r="Z29" i="4" s="1"/>
  <c r="AB20" i="2"/>
  <c r="AB26" i="2" s="1"/>
  <c r="AB22" i="2"/>
  <c r="X20" i="2"/>
  <c r="X22" i="2" s="1"/>
  <c r="I20" i="11"/>
  <c r="I13" i="11"/>
  <c r="I7" i="11"/>
  <c r="I42" i="11" s="1"/>
  <c r="Y26" i="2" l="1"/>
  <c r="V64" i="7"/>
  <c r="AC26" i="2"/>
  <c r="X26" i="2"/>
  <c r="D12" i="2"/>
  <c r="L12" i="2"/>
  <c r="K12" i="2"/>
  <c r="H12" i="2"/>
  <c r="G12" i="2"/>
  <c r="E12" i="2"/>
  <c r="F12" i="2"/>
  <c r="W8" i="13" l="1"/>
  <c r="X8" i="13"/>
  <c r="Y8" i="13"/>
  <c r="Z8" i="13"/>
  <c r="AA8" i="13"/>
  <c r="AB8" i="13"/>
  <c r="AC8" i="13"/>
  <c r="V8" i="13"/>
  <c r="W11" i="13"/>
  <c r="X11" i="13"/>
  <c r="Y11" i="13"/>
  <c r="Z11" i="13"/>
  <c r="AA11" i="13"/>
  <c r="AB11" i="13"/>
  <c r="AC11" i="13"/>
  <c r="V11" i="13"/>
  <c r="W11" i="10"/>
  <c r="X11" i="10"/>
  <c r="Y11" i="10"/>
  <c r="Z11" i="10"/>
  <c r="AA11" i="10"/>
  <c r="AB11" i="10"/>
  <c r="AC11" i="10"/>
  <c r="AD11" i="10"/>
  <c r="AE11" i="10"/>
  <c r="V11" i="10"/>
  <c r="W7" i="10"/>
  <c r="X7" i="10"/>
  <c r="Y7" i="10"/>
  <c r="Z7" i="10"/>
  <c r="AA7" i="10"/>
  <c r="AB7" i="10"/>
  <c r="AC7" i="10"/>
  <c r="AD7" i="10"/>
  <c r="AE7" i="10"/>
  <c r="V7" i="10"/>
  <c r="AE18" i="10"/>
  <c r="AD18" i="10"/>
  <c r="D28" i="7"/>
  <c r="Q18" i="13" l="1"/>
  <c r="P18" i="13"/>
  <c r="O18" i="13"/>
  <c r="N18" i="13"/>
  <c r="M18" i="13"/>
  <c r="AC16" i="13"/>
  <c r="AB16" i="13"/>
  <c r="AA16" i="13"/>
  <c r="Z16" i="13"/>
  <c r="Y16" i="13"/>
  <c r="X16" i="13"/>
  <c r="W16" i="13"/>
  <c r="V16" i="13"/>
  <c r="U16" i="13"/>
  <c r="T16" i="13"/>
  <c r="L16" i="13"/>
  <c r="K16" i="13"/>
  <c r="J16" i="13"/>
  <c r="I16" i="13"/>
  <c r="H16" i="13"/>
  <c r="G16" i="13"/>
  <c r="F16" i="13"/>
  <c r="E16" i="13"/>
  <c r="D16" i="13"/>
  <c r="AD11" i="13"/>
  <c r="U11" i="13"/>
  <c r="T11" i="13"/>
  <c r="L11" i="13"/>
  <c r="K11" i="13"/>
  <c r="J11" i="13"/>
  <c r="I11" i="13"/>
  <c r="H11" i="13"/>
  <c r="G11" i="13"/>
  <c r="F11" i="13"/>
  <c r="E11" i="13"/>
  <c r="D11" i="13"/>
  <c r="U8" i="13"/>
  <c r="T8" i="13"/>
  <c r="L8" i="13"/>
  <c r="K8" i="13"/>
  <c r="J8" i="13"/>
  <c r="I8" i="13"/>
  <c r="H8" i="13"/>
  <c r="G8" i="13"/>
  <c r="F8" i="13"/>
  <c r="E8" i="13"/>
  <c r="D8" i="13"/>
  <c r="U18" i="13" l="1"/>
  <c r="L18" i="13"/>
  <c r="K18" i="13"/>
  <c r="J18" i="13"/>
  <c r="I18" i="13"/>
  <c r="H18" i="13"/>
  <c r="G18" i="13"/>
  <c r="E18" i="13"/>
  <c r="D18" i="13"/>
  <c r="T18" i="13"/>
  <c r="F18" i="13"/>
  <c r="Q26" i="12"/>
  <c r="P26" i="12"/>
  <c r="O26" i="12"/>
  <c r="N26" i="12"/>
  <c r="M26" i="12"/>
  <c r="AC13" i="12"/>
  <c r="AC15" i="12" s="1"/>
  <c r="AC20" i="12" s="1"/>
  <c r="AC24" i="12" s="1"/>
  <c r="AB13" i="12"/>
  <c r="AB15" i="12" s="1"/>
  <c r="AB20" i="12" s="1"/>
  <c r="AB24" i="12" s="1"/>
  <c r="AA13" i="12"/>
  <c r="AA15" i="12" s="1"/>
  <c r="AA20" i="12" s="1"/>
  <c r="AA24" i="12" s="1"/>
  <c r="Z13" i="12"/>
  <c r="Z15" i="12" s="1"/>
  <c r="Z20" i="12" s="1"/>
  <c r="Z24" i="12" s="1"/>
  <c r="Y13" i="12"/>
  <c r="Y15" i="12" s="1"/>
  <c r="Y20" i="12" s="1"/>
  <c r="Y24" i="12" s="1"/>
  <c r="X13" i="12"/>
  <c r="X15" i="12" s="1"/>
  <c r="X20" i="12" s="1"/>
  <c r="X24" i="12" s="1"/>
  <c r="W13" i="12"/>
  <c r="W15" i="12" s="1"/>
  <c r="W20" i="12" s="1"/>
  <c r="W24" i="12" s="1"/>
  <c r="V13" i="12"/>
  <c r="V15" i="12" s="1"/>
  <c r="V20" i="12" s="1"/>
  <c r="V24" i="12" s="1"/>
  <c r="U13" i="12"/>
  <c r="T13" i="12"/>
  <c r="L13" i="12"/>
  <c r="K13" i="12"/>
  <c r="J13" i="12"/>
  <c r="I13" i="12"/>
  <c r="H13" i="12"/>
  <c r="G13" i="12"/>
  <c r="F13" i="12"/>
  <c r="E13" i="12"/>
  <c r="D13" i="12"/>
  <c r="U9" i="12"/>
  <c r="T9" i="12"/>
  <c r="L9" i="12"/>
  <c r="L26" i="12" s="1"/>
  <c r="K9" i="12"/>
  <c r="K26" i="12" s="1"/>
  <c r="J9" i="12"/>
  <c r="I9" i="12"/>
  <c r="I26" i="12" s="1"/>
  <c r="H9" i="12"/>
  <c r="G9" i="12"/>
  <c r="F9" i="12"/>
  <c r="F26" i="12" s="1"/>
  <c r="E9" i="12"/>
  <c r="E26" i="12" s="1"/>
  <c r="D9" i="12"/>
  <c r="G26" i="12" l="1"/>
  <c r="J26" i="12"/>
  <c r="H26" i="12"/>
  <c r="D26" i="12"/>
  <c r="T15" i="12"/>
  <c r="T20" i="12" s="1"/>
  <c r="T24" i="12" s="1"/>
  <c r="U26" i="12"/>
  <c r="U15" i="12"/>
  <c r="U20" i="12" s="1"/>
  <c r="U24" i="12" s="1"/>
  <c r="T26" i="12"/>
  <c r="AD13" i="12"/>
  <c r="W13" i="11" l="1"/>
  <c r="X13" i="11"/>
  <c r="Y13" i="11"/>
  <c r="Z13" i="11"/>
  <c r="AA13" i="11"/>
  <c r="AB13" i="11"/>
  <c r="AC13" i="11"/>
  <c r="V13" i="11"/>
  <c r="D9" i="7" l="1"/>
  <c r="W18" i="7" l="1"/>
  <c r="X18" i="7"/>
  <c r="Y18" i="7"/>
  <c r="Z18" i="7"/>
  <c r="AA18" i="7"/>
  <c r="AB18" i="7"/>
  <c r="AC18" i="7"/>
  <c r="V18" i="7"/>
  <c r="W9" i="7"/>
  <c r="X9" i="7"/>
  <c r="Y9" i="7"/>
  <c r="Z9" i="7"/>
  <c r="AA9" i="7"/>
  <c r="AB9" i="7"/>
  <c r="AC9" i="7"/>
  <c r="V9" i="7"/>
  <c r="W7" i="11"/>
  <c r="X7" i="11"/>
  <c r="Y7" i="11"/>
  <c r="Z7" i="11"/>
  <c r="AA7" i="11"/>
  <c r="AB7" i="11"/>
  <c r="AC7" i="11"/>
  <c r="V7" i="11"/>
  <c r="Q42" i="11"/>
  <c r="P42" i="11"/>
  <c r="O42" i="11"/>
  <c r="N42" i="11"/>
  <c r="M42" i="11"/>
  <c r="AC20" i="11"/>
  <c r="AB20" i="11"/>
  <c r="AA20" i="11"/>
  <c r="Z20" i="11"/>
  <c r="Y20" i="11"/>
  <c r="X20" i="11"/>
  <c r="W20" i="11"/>
  <c r="V20" i="11"/>
  <c r="U20" i="11"/>
  <c r="T20" i="11"/>
  <c r="L20" i="11"/>
  <c r="K20" i="11"/>
  <c r="J20" i="11"/>
  <c r="H20" i="11"/>
  <c r="G20" i="11"/>
  <c r="F20" i="11"/>
  <c r="E20" i="11"/>
  <c r="D20" i="11"/>
  <c r="U13" i="11"/>
  <c r="T13" i="11"/>
  <c r="L13" i="11"/>
  <c r="K13" i="11"/>
  <c r="J13" i="11"/>
  <c r="H13" i="11"/>
  <c r="G13" i="11"/>
  <c r="F13" i="11"/>
  <c r="E13" i="11"/>
  <c r="D13" i="11"/>
  <c r="U7" i="11"/>
  <c r="T7" i="11"/>
  <c r="L7" i="11"/>
  <c r="K7" i="11"/>
  <c r="K42" i="11" s="1"/>
  <c r="J7" i="11"/>
  <c r="J42" i="11" s="1"/>
  <c r="H7" i="11"/>
  <c r="G7" i="11"/>
  <c r="F7" i="11"/>
  <c r="E7" i="11"/>
  <c r="D7" i="11"/>
  <c r="D42" i="11" l="1"/>
  <c r="E42" i="11"/>
  <c r="AC34" i="11"/>
  <c r="F42" i="11"/>
  <c r="G42" i="11"/>
  <c r="H42" i="11"/>
  <c r="T34" i="11"/>
  <c r="L42" i="11"/>
  <c r="W24" i="11"/>
  <c r="W40" i="11" s="1"/>
  <c r="W31" i="11"/>
  <c r="AA24" i="11"/>
  <c r="AA40" i="11" s="1"/>
  <c r="T24" i="11"/>
  <c r="T40" i="11" s="1"/>
  <c r="X24" i="11"/>
  <c r="X40" i="11" s="1"/>
  <c r="AB24" i="11"/>
  <c r="AB40" i="11" s="1"/>
  <c r="U24" i="11"/>
  <c r="U40" i="11" s="1"/>
  <c r="Y24" i="11"/>
  <c r="Y40" i="11" s="1"/>
  <c r="AC24" i="11"/>
  <c r="AC40" i="11" s="1"/>
  <c r="V24" i="11"/>
  <c r="V40" i="11" s="1"/>
  <c r="V31" i="11"/>
  <c r="Z24" i="11"/>
  <c r="Z40" i="11" s="1"/>
  <c r="U42" i="11"/>
  <c r="AD13" i="11"/>
  <c r="T42" i="11"/>
  <c r="AB34" i="11" l="1"/>
  <c r="W34" i="11"/>
  <c r="AA34" i="11"/>
  <c r="Z34" i="11"/>
  <c r="V34" i="11"/>
  <c r="Y34" i="11"/>
  <c r="Y31" i="11"/>
  <c r="U34" i="11"/>
  <c r="X34" i="11"/>
  <c r="AB31" i="11"/>
  <c r="T31" i="11"/>
  <c r="X31" i="11"/>
  <c r="AA31" i="11"/>
  <c r="Z31" i="11"/>
  <c r="AC31" i="11"/>
  <c r="U31" i="11"/>
  <c r="Q20" i="10"/>
  <c r="P20" i="10"/>
  <c r="O20" i="10"/>
  <c r="N20" i="10"/>
  <c r="M20" i="10"/>
  <c r="AC18" i="10"/>
  <c r="AB18" i="10"/>
  <c r="AA18" i="10"/>
  <c r="Z18" i="10"/>
  <c r="Y18" i="10"/>
  <c r="X18" i="10"/>
  <c r="W18" i="10"/>
  <c r="V18" i="10"/>
  <c r="U18" i="10"/>
  <c r="T18" i="10"/>
  <c r="U11" i="10"/>
  <c r="U20" i="10" s="1"/>
  <c r="T11" i="10"/>
  <c r="T20" i="10" s="1"/>
  <c r="L11" i="10"/>
  <c r="K11" i="10"/>
  <c r="J11" i="10"/>
  <c r="I11" i="10"/>
  <c r="H11" i="10"/>
  <c r="G11" i="10"/>
  <c r="F11" i="10"/>
  <c r="E11" i="10"/>
  <c r="D11" i="10"/>
  <c r="L7" i="10"/>
  <c r="K7" i="10"/>
  <c r="J7" i="10"/>
  <c r="J20" i="10" s="1"/>
  <c r="I7" i="10"/>
  <c r="I20" i="10" s="1"/>
  <c r="H7" i="10"/>
  <c r="H20" i="10" s="1"/>
  <c r="G7" i="10"/>
  <c r="G20" i="10" s="1"/>
  <c r="F7" i="10"/>
  <c r="F20" i="10" s="1"/>
  <c r="E7" i="10"/>
  <c r="D7" i="10"/>
  <c r="Q29" i="9"/>
  <c r="P29" i="9"/>
  <c r="O29" i="9"/>
  <c r="N29" i="9"/>
  <c r="M29" i="9"/>
  <c r="AC27" i="9"/>
  <c r="AB27" i="9"/>
  <c r="AA27" i="9"/>
  <c r="Z27" i="9"/>
  <c r="Y27" i="9"/>
  <c r="X27" i="9"/>
  <c r="W27" i="9"/>
  <c r="V27" i="9"/>
  <c r="U27" i="9"/>
  <c r="T27" i="9"/>
  <c r="L27" i="9"/>
  <c r="K27" i="9"/>
  <c r="J27" i="9"/>
  <c r="I27" i="9"/>
  <c r="H27" i="9"/>
  <c r="G27" i="9"/>
  <c r="F27" i="9"/>
  <c r="E27" i="9"/>
  <c r="D27" i="9"/>
  <c r="AC20" i="9"/>
  <c r="AB20" i="9"/>
  <c r="AA20" i="9"/>
  <c r="Z20" i="9"/>
  <c r="Y20" i="9"/>
  <c r="X20" i="9"/>
  <c r="W20" i="9"/>
  <c r="V20" i="9"/>
  <c r="AD20" i="9" s="1"/>
  <c r="U20" i="9"/>
  <c r="T20" i="9"/>
  <c r="L20" i="9"/>
  <c r="K20" i="9"/>
  <c r="J20" i="9"/>
  <c r="I20" i="9"/>
  <c r="H20" i="9"/>
  <c r="G20" i="9"/>
  <c r="F20" i="9"/>
  <c r="E20" i="9"/>
  <c r="D20" i="9"/>
  <c r="U14" i="9"/>
  <c r="U29" i="9" s="1"/>
  <c r="T14" i="9"/>
  <c r="T29" i="9" s="1"/>
  <c r="L14" i="9"/>
  <c r="L29" i="9" s="1"/>
  <c r="K14" i="9"/>
  <c r="K29" i="9" s="1"/>
  <c r="J14" i="9"/>
  <c r="J29" i="9" s="1"/>
  <c r="I14" i="9"/>
  <c r="I29" i="9" s="1"/>
  <c r="H14" i="9"/>
  <c r="H29" i="9" s="1"/>
  <c r="G14" i="9"/>
  <c r="G29" i="9" s="1"/>
  <c r="F14" i="9"/>
  <c r="F29" i="9" s="1"/>
  <c r="E14" i="9"/>
  <c r="E29" i="9" s="1"/>
  <c r="D29" i="9"/>
  <c r="Q19" i="8"/>
  <c r="P19" i="8"/>
  <c r="O19" i="8"/>
  <c r="N19" i="8"/>
  <c r="M19" i="8"/>
  <c r="AC17" i="8"/>
  <c r="AB17" i="8"/>
  <c r="AA17" i="8"/>
  <c r="Z17" i="8"/>
  <c r="Y17" i="8"/>
  <c r="X17" i="8"/>
  <c r="W17" i="8"/>
  <c r="V17" i="8"/>
  <c r="U17" i="8"/>
  <c r="T17" i="8"/>
  <c r="L17" i="8"/>
  <c r="K17" i="8"/>
  <c r="J17" i="8"/>
  <c r="I17" i="8"/>
  <c r="H17" i="8"/>
  <c r="G17" i="8"/>
  <c r="F17" i="8"/>
  <c r="E17" i="8"/>
  <c r="D17" i="8"/>
  <c r="AD10" i="8"/>
  <c r="U10" i="8"/>
  <c r="U19" i="8" s="1"/>
  <c r="T10" i="8"/>
  <c r="L10" i="8"/>
  <c r="K10" i="8"/>
  <c r="J10" i="8"/>
  <c r="I10" i="8"/>
  <c r="H10" i="8"/>
  <c r="G10" i="8"/>
  <c r="F10" i="8"/>
  <c r="E10" i="8"/>
  <c r="D10" i="8"/>
  <c r="T19" i="8"/>
  <c r="L7" i="8"/>
  <c r="K7" i="8"/>
  <c r="J7" i="8"/>
  <c r="I7" i="8"/>
  <c r="H7" i="8"/>
  <c r="G7" i="8"/>
  <c r="F7" i="8"/>
  <c r="E7" i="8"/>
  <c r="D7" i="8"/>
  <c r="AC28" i="7"/>
  <c r="AB28" i="7"/>
  <c r="AA28" i="7"/>
  <c r="Z28" i="7"/>
  <c r="Y28" i="7"/>
  <c r="X28" i="7"/>
  <c r="W28" i="7"/>
  <c r="U28" i="7"/>
  <c r="T28" i="7"/>
  <c r="L28" i="7"/>
  <c r="K28" i="7"/>
  <c r="J28" i="7"/>
  <c r="H28" i="7"/>
  <c r="G28" i="7"/>
  <c r="F28" i="7"/>
  <c r="E28" i="7"/>
  <c r="U18" i="7"/>
  <c r="T18" i="7"/>
  <c r="L18" i="7"/>
  <c r="K18" i="7"/>
  <c r="J18" i="7"/>
  <c r="H18" i="7"/>
  <c r="G18" i="7"/>
  <c r="F18" i="7"/>
  <c r="E18" i="7"/>
  <c r="D18" i="7"/>
  <c r="D66" i="7" s="1"/>
  <c r="U9" i="7"/>
  <c r="U66" i="7" s="1"/>
  <c r="T9" i="7"/>
  <c r="L9" i="7"/>
  <c r="L66" i="7" s="1"/>
  <c r="K9" i="7"/>
  <c r="K66" i="7" s="1"/>
  <c r="J9" i="7"/>
  <c r="J66" i="7" s="1"/>
  <c r="H9" i="7"/>
  <c r="H66" i="7" s="1"/>
  <c r="G9" i="7"/>
  <c r="G66" i="7" s="1"/>
  <c r="F9" i="7"/>
  <c r="F66" i="7" s="1"/>
  <c r="E9" i="7"/>
  <c r="E66" i="7" s="1"/>
  <c r="Q27" i="6"/>
  <c r="P27" i="6"/>
  <c r="O27" i="6"/>
  <c r="N27" i="6"/>
  <c r="M27" i="6"/>
  <c r="AC12" i="6"/>
  <c r="AB12" i="6"/>
  <c r="AA12" i="6"/>
  <c r="Z12" i="6"/>
  <c r="Y12" i="6"/>
  <c r="X12" i="6"/>
  <c r="W12" i="6"/>
  <c r="V12" i="6"/>
  <c r="U12" i="6"/>
  <c r="T12" i="6"/>
  <c r="L12" i="6"/>
  <c r="K12" i="6"/>
  <c r="J12" i="6"/>
  <c r="I12" i="6"/>
  <c r="H12" i="6"/>
  <c r="G12" i="6"/>
  <c r="F12" i="6"/>
  <c r="E12" i="6"/>
  <c r="D12" i="6"/>
  <c r="U9" i="6"/>
  <c r="T9" i="6"/>
  <c r="L9" i="6"/>
  <c r="L27" i="6" s="1"/>
  <c r="K9" i="6"/>
  <c r="K27" i="6" s="1"/>
  <c r="J9" i="6"/>
  <c r="J27" i="6" s="1"/>
  <c r="I9" i="6"/>
  <c r="I27" i="6" s="1"/>
  <c r="H9" i="6"/>
  <c r="H27" i="6" s="1"/>
  <c r="G9" i="6"/>
  <c r="G27" i="6" s="1"/>
  <c r="F9" i="6"/>
  <c r="F27" i="6" s="1"/>
  <c r="E9" i="6"/>
  <c r="E27" i="6" s="1"/>
  <c r="D9" i="6"/>
  <c r="D27" i="6" s="1"/>
  <c r="Q29" i="5"/>
  <c r="P29" i="5"/>
  <c r="O29" i="5"/>
  <c r="N29" i="5"/>
  <c r="M29" i="5"/>
  <c r="V27" i="5"/>
  <c r="AC11" i="5"/>
  <c r="AB11" i="5"/>
  <c r="AA11" i="5"/>
  <c r="Z11" i="5"/>
  <c r="Y11" i="5"/>
  <c r="X11" i="5"/>
  <c r="W11" i="5"/>
  <c r="L11" i="5"/>
  <c r="K11" i="5"/>
  <c r="J11" i="5"/>
  <c r="I11" i="5"/>
  <c r="H11" i="5"/>
  <c r="G11" i="5"/>
  <c r="F11" i="5"/>
  <c r="E11" i="5"/>
  <c r="D11" i="5"/>
  <c r="L8" i="5"/>
  <c r="K8" i="5"/>
  <c r="K29" i="5" s="1"/>
  <c r="J8" i="5"/>
  <c r="J29" i="5" s="1"/>
  <c r="I8" i="5"/>
  <c r="I29" i="5" s="1"/>
  <c r="H8" i="5"/>
  <c r="G8" i="5"/>
  <c r="G29" i="5" s="1"/>
  <c r="F8" i="5"/>
  <c r="F29" i="5" s="1"/>
  <c r="E8" i="5"/>
  <c r="E29" i="5" s="1"/>
  <c r="D8" i="5"/>
  <c r="AC35" i="4"/>
  <c r="AB35" i="4"/>
  <c r="AA35" i="4"/>
  <c r="Z35" i="4"/>
  <c r="Y35" i="4"/>
  <c r="X35" i="4"/>
  <c r="W35" i="4"/>
  <c r="AD14" i="4"/>
  <c r="L14" i="4"/>
  <c r="K14" i="4"/>
  <c r="J14" i="4"/>
  <c r="I14" i="4"/>
  <c r="H14" i="4"/>
  <c r="G14" i="4"/>
  <c r="F14" i="4"/>
  <c r="E14" i="4"/>
  <c r="D14" i="4"/>
  <c r="U37" i="4"/>
  <c r="L10" i="4"/>
  <c r="L37" i="4" s="1"/>
  <c r="K10" i="4"/>
  <c r="K37" i="4" s="1"/>
  <c r="J10" i="4"/>
  <c r="J37" i="4" s="1"/>
  <c r="I10" i="4"/>
  <c r="I37" i="4" s="1"/>
  <c r="H10" i="4"/>
  <c r="H37" i="4" s="1"/>
  <c r="G10" i="4"/>
  <c r="G37" i="4" s="1"/>
  <c r="F10" i="4"/>
  <c r="F37" i="4" s="1"/>
  <c r="E10" i="4"/>
  <c r="E37" i="4" s="1"/>
  <c r="D10" i="4"/>
  <c r="Q16" i="3"/>
  <c r="P16" i="3"/>
  <c r="O16" i="3"/>
  <c r="N16" i="3"/>
  <c r="M16" i="3"/>
  <c r="AC7" i="3"/>
  <c r="AC9" i="3" s="1"/>
  <c r="AC14" i="3" s="1"/>
  <c r="AB7" i="3"/>
  <c r="AB9" i="3" s="1"/>
  <c r="AB14" i="3" s="1"/>
  <c r="AA7" i="3"/>
  <c r="AA9" i="3" s="1"/>
  <c r="AA14" i="3" s="1"/>
  <c r="Z7" i="3"/>
  <c r="Z9" i="3" s="1"/>
  <c r="Z14" i="3" s="1"/>
  <c r="Y7" i="3"/>
  <c r="Y9" i="3" s="1"/>
  <c r="Y14" i="3" s="1"/>
  <c r="X7" i="3"/>
  <c r="X9" i="3" s="1"/>
  <c r="X14" i="3" s="1"/>
  <c r="W7" i="3"/>
  <c r="W9" i="3" s="1"/>
  <c r="W14" i="3" s="1"/>
  <c r="V7" i="3"/>
  <c r="V9" i="3" s="1"/>
  <c r="V14" i="3" s="1"/>
  <c r="U7" i="3"/>
  <c r="U9" i="3" s="1"/>
  <c r="U14" i="3" s="1"/>
  <c r="T7" i="3"/>
  <c r="T9" i="3" s="1"/>
  <c r="T14" i="3" s="1"/>
  <c r="L7" i="3"/>
  <c r="L16" i="3" s="1"/>
  <c r="K7" i="3"/>
  <c r="K16" i="3" s="1"/>
  <c r="J7" i="3"/>
  <c r="J16" i="3" s="1"/>
  <c r="I7" i="3"/>
  <c r="I16" i="3" s="1"/>
  <c r="H7" i="3"/>
  <c r="H16" i="3" s="1"/>
  <c r="G7" i="3"/>
  <c r="G16" i="3" s="1"/>
  <c r="F7" i="3"/>
  <c r="F16" i="3" s="1"/>
  <c r="E7" i="3"/>
  <c r="E16" i="3" s="1"/>
  <c r="D7" i="3"/>
  <c r="D16" i="3" s="1"/>
  <c r="U26" i="2"/>
  <c r="L15" i="2"/>
  <c r="L28" i="2" s="1"/>
  <c r="K15" i="2"/>
  <c r="K28" i="2" s="1"/>
  <c r="H15" i="2"/>
  <c r="H28" i="2" s="1"/>
  <c r="G15" i="2"/>
  <c r="G28" i="2" s="1"/>
  <c r="F15" i="2"/>
  <c r="F28" i="2" s="1"/>
  <c r="E15" i="2"/>
  <c r="E28" i="2" s="1"/>
  <c r="D15" i="2"/>
  <c r="D28" i="2" s="1"/>
  <c r="Y45" i="7" l="1"/>
  <c r="Y35" i="7"/>
  <c r="Z35" i="7"/>
  <c r="T14" i="6"/>
  <c r="T17" i="6"/>
  <c r="T20" i="6" s="1"/>
  <c r="AA45" i="7"/>
  <c r="AA57" i="7" s="1"/>
  <c r="AA35" i="7"/>
  <c r="V14" i="6"/>
  <c r="V17" i="6"/>
  <c r="V20" i="6" s="1"/>
  <c r="AB35" i="7"/>
  <c r="W14" i="6"/>
  <c r="W17" i="6"/>
  <c r="W20" i="6" s="1"/>
  <c r="AC35" i="7"/>
  <c r="K20" i="10"/>
  <c r="X14" i="6"/>
  <c r="X17" i="6"/>
  <c r="X20" i="6" s="1"/>
  <c r="L20" i="10"/>
  <c r="Y14" i="6"/>
  <c r="Y20" i="6" s="1"/>
  <c r="Y17" i="6"/>
  <c r="D37" i="4"/>
  <c r="Z14" i="6"/>
  <c r="AA14" i="6"/>
  <c r="T35" i="7"/>
  <c r="AB14" i="6"/>
  <c r="AB17" i="6"/>
  <c r="AB20" i="6" s="1"/>
  <c r="U35" i="7"/>
  <c r="D20" i="10"/>
  <c r="AC14" i="6"/>
  <c r="AC20" i="6" s="1"/>
  <c r="AC17" i="6"/>
  <c r="W35" i="7"/>
  <c r="E20" i="10"/>
  <c r="X57" i="7"/>
  <c r="X45" i="7"/>
  <c r="X35" i="7"/>
  <c r="Z14" i="5"/>
  <c r="W14" i="5"/>
  <c r="AA14" i="5"/>
  <c r="X14" i="5"/>
  <c r="X18" i="5" s="1"/>
  <c r="AB14" i="5"/>
  <c r="D29" i="5"/>
  <c r="H29" i="5"/>
  <c r="L29" i="5"/>
  <c r="Y18" i="5"/>
  <c r="Y14" i="5"/>
  <c r="Y21" i="5" s="1"/>
  <c r="AC18" i="5"/>
  <c r="AC14" i="5"/>
  <c r="L19" i="8"/>
  <c r="K19" i="8"/>
  <c r="J19" i="8"/>
  <c r="I19" i="8"/>
  <c r="H19" i="8"/>
  <c r="G19" i="8"/>
  <c r="E19" i="8"/>
  <c r="D19" i="8"/>
  <c r="F19" i="8"/>
  <c r="U27" i="6"/>
  <c r="U14" i="6"/>
  <c r="T37" i="4"/>
  <c r="AD11" i="5"/>
  <c r="T27" i="6"/>
  <c r="T29" i="5"/>
  <c r="U29" i="5"/>
  <c r="AD7" i="3"/>
  <c r="T66" i="7"/>
  <c r="AD12" i="6"/>
  <c r="AD15" i="2"/>
  <c r="T57" i="7" l="1"/>
  <c r="T64" i="7" s="1"/>
  <c r="AA64" i="7"/>
  <c r="AB25" i="6"/>
  <c r="W25" i="6"/>
  <c r="W45" i="7"/>
  <c r="W64" i="7" s="1"/>
  <c r="Y25" i="6"/>
  <c r="W57" i="7"/>
  <c r="T45" i="7"/>
  <c r="AB45" i="7"/>
  <c r="AB57" i="7" s="1"/>
  <c r="AB64" i="7" s="1"/>
  <c r="T25" i="6"/>
  <c r="AA18" i="5"/>
  <c r="AA21" i="5" s="1"/>
  <c r="AA27" i="5" s="1"/>
  <c r="AA17" i="6"/>
  <c r="AA20" i="6" s="1"/>
  <c r="Z45" i="7"/>
  <c r="Z64" i="7" s="1"/>
  <c r="AC25" i="6"/>
  <c r="X25" i="6"/>
  <c r="Z57" i="7"/>
  <c r="V25" i="6"/>
  <c r="Z17" i="6"/>
  <c r="Z25" i="6" s="1"/>
  <c r="U17" i="6"/>
  <c r="U20" i="6" s="1"/>
  <c r="U25" i="6" s="1"/>
  <c r="X64" i="7"/>
  <c r="U45" i="7"/>
  <c r="U57" i="7" s="1"/>
  <c r="Z20" i="6"/>
  <c r="AC45" i="7"/>
  <c r="AC57" i="7" s="1"/>
  <c r="Y57" i="7"/>
  <c r="Y64" i="7" s="1"/>
  <c r="AC21" i="5"/>
  <c r="AC27" i="5" s="1"/>
  <c r="AB18" i="5"/>
  <c r="X21" i="5"/>
  <c r="X27" i="5" s="1"/>
  <c r="Z18" i="5"/>
  <c r="Z21" i="5" s="1"/>
  <c r="Y27" i="5"/>
  <c r="AB21" i="5"/>
  <c r="AB27" i="5" s="1"/>
  <c r="W18" i="5"/>
  <c r="W21" i="5" s="1"/>
  <c r="W27" i="5" l="1"/>
  <c r="U64" i="7"/>
  <c r="AC64" i="7"/>
  <c r="Z27" i="5"/>
  <c r="AA25" i="6"/>
</calcChain>
</file>

<file path=xl/sharedStrings.xml><?xml version="1.0" encoding="utf-8"?>
<sst xmlns="http://schemas.openxmlformats.org/spreadsheetml/2006/main" count="1731" uniqueCount="486">
  <si>
    <t>ร่างแผนพัฒนาฝีมือแรงงานรายจังหวัด ปีงบประมาณ พ.ศ. 2564</t>
  </si>
  <si>
    <t>สถาบันพัฒนาฝีมือแรงงาน 2 สุพรรณบุรี</t>
  </si>
  <si>
    <t xml:space="preserve"> ผลผลิต โครงการ กิจกรรม  รายการ </t>
  </si>
  <si>
    <t>รวมทั้งสิ้น</t>
  </si>
  <si>
    <t>รวม</t>
  </si>
  <si>
    <t>ไตรมาส 1 (ต.ค. - ธ.ค.)</t>
  </si>
  <si>
    <t>ไตรมาส 2 (ม.ค. - มี.ค.)</t>
  </si>
  <si>
    <t>ไตรมาส 3 (เม.ย. - มิ.ย.)</t>
  </si>
  <si>
    <t>ไตรมาส 4 (ก.ค. - ก.ย.)</t>
  </si>
  <si>
    <t>ไตรมาส 1</t>
  </si>
  <si>
    <t>ไตรมาส 2</t>
  </si>
  <si>
    <t>ไตรมาส 3</t>
  </si>
  <si>
    <t>ไตรมาส 4</t>
  </si>
  <si>
    <t xml:space="preserve"> รวมทั้งสิ้น</t>
  </si>
  <si>
    <t>กรมดำเนินการเอง</t>
  </si>
  <si>
    <t>สถานประกอบกิจการดำเนินการ</t>
  </si>
  <si>
    <r>
      <rPr>
        <u/>
        <sz val="12"/>
        <rFont val="TH SarabunPSK"/>
        <family val="2"/>
      </rPr>
      <t>แผนงานบูรณาการ</t>
    </r>
    <r>
      <rPr>
        <sz val="12"/>
        <rFont val="TH SarabunPSK"/>
        <family val="2"/>
      </rPr>
      <t xml:space="preserve">  พัฒนาอุตสาหกรรมและบริการแห่งอนาคต </t>
    </r>
  </si>
  <si>
    <t>3. โครงการยกระดับผลิตภาพและพัฒนากำลังคนเพื่อสร้างความสามารถในการแข่งขันภาคอุตสาหกรรม</t>
  </si>
  <si>
    <t>กิจกรรม ศูนย์ฝึกอบรมความเป็นเลิศด้านเทคโนโลยีชั้นสูง (เจ้าภาพ สพท.)</t>
  </si>
  <si>
    <t xml:space="preserve">  - ฝึกเตรียมเข้าทำงาน </t>
  </si>
  <si>
    <t xml:space="preserve">  - ฝึกยกระดับฝีมือแรงงาน </t>
  </si>
  <si>
    <t>(ระบุหลักสูตร) สาขา...</t>
  </si>
  <si>
    <t xml:space="preserve"> วัน เดือน ปี ที่ดำเนินการ</t>
  </si>
  <si>
    <r>
      <rPr>
        <u/>
        <sz val="12"/>
        <rFont val="TH SarabunPSK"/>
        <family val="2"/>
      </rPr>
      <t>แผนงานบูรณาการ</t>
    </r>
    <r>
      <rPr>
        <sz val="12"/>
        <rFont val="TH SarabunPSK"/>
        <family val="2"/>
      </rPr>
      <t xml:space="preserve"> พัฒนาด้านคมนาคมและระบบโลจิสติกส์</t>
    </r>
  </si>
  <si>
    <t>5. โครงการพัฒนาบุคลากรรองรับอุตสาหกรรมโลจิสติกส์ (เจ้าภาพ สพท.)</t>
  </si>
  <si>
    <t xml:space="preserve">     - พัฒนาบุคลากรด้านโลจิสติกส์ </t>
  </si>
  <si>
    <r>
      <rPr>
        <u/>
        <sz val="12"/>
        <rFont val="TH SarabunPSK"/>
        <family val="2"/>
      </rPr>
      <t>แผนงานบูรณาการ</t>
    </r>
    <r>
      <rPr>
        <sz val="12"/>
        <rFont val="TH SarabunPSK"/>
        <family val="2"/>
      </rPr>
      <t xml:space="preserve"> พัฒนาผู้ประกอบการและวิสาหกิจขนาดกลางและขนาดย่อมสู่สากล</t>
    </r>
  </si>
  <si>
    <t>7. โครงการเพิ่มประสิทธิภาพ/ผลิตภาพ  (135 แห่ง) (เจ้าภาพ ศป.)</t>
  </si>
  <si>
    <t>8. โครงการพัฒนาวิสาหกิจสู่ความเป็นมืออาชีพ (เจ้าภาพ ศป.)</t>
  </si>
  <si>
    <r>
      <rPr>
        <u/>
        <sz val="12"/>
        <rFont val="TH SarabunPSK"/>
        <family val="2"/>
      </rPr>
      <t>แผนงาน</t>
    </r>
    <r>
      <rPr>
        <sz val="12"/>
        <rFont val="TH SarabunPSK"/>
        <family val="2"/>
      </rPr>
      <t xml:space="preserve"> การดำเนินภารกิจพื้นฐานเพื่อสนับสนุนยุทธศาสตร์ด้านการพัฒนาและเสริมสร้างศักยภาพทรัพยากรมนุษย์</t>
    </r>
  </si>
  <si>
    <t xml:space="preserve">11. ผลผลิต พัฒนา/ขับเคลื่อนความร่วมมือเครือข่าย และส่งเสริมการพัฒนาฝีมือแรงงาน </t>
  </si>
  <si>
    <t xml:space="preserve">    11.1  กิจกรรม จัดทำหลักเกณฑ์ พัฒนาระบบ ส่งเสริมและรับรองมาตรฐานฝีมือแรงงาน  ( สมฐ.)</t>
  </si>
  <si>
    <t xml:space="preserve">         - รายการ กำหนดมาตรฐานฝีมือแรงงานแห่งชาติ หรือวิธีการทดสอบมาตรฐานฝีมือแรงงานแห่งชาติ</t>
  </si>
  <si>
    <t xml:space="preserve">         - รายการ ขับเคลื่อนระบประกันคุณภาพสำหรับระบบทดสอบมาตรฐานฝีมือแรงงานแห่งชาติ</t>
  </si>
  <si>
    <t xml:space="preserve">         - รายการ ส่งเสริมและรับรองมาตรฐานฝีมือแรงงานของผู้ประกอบอาชีพ</t>
  </si>
  <si>
    <t xml:space="preserve">         - รายการ เพิ่มประสิทธิภาพการทดสอบมาตรฐานมาตรฐานฝีมือแรงงานแห่งชาติ</t>
  </si>
  <si>
    <t xml:space="preserve">         - รายการ วันมาตรฐานฝีมือแรงงานแห่งชาติฯ</t>
  </si>
  <si>
    <t xml:space="preserve">         - รายการ แข่งขันฝีมือแรงงานคนพิการนานาชาติ ครั้งที่ 10  </t>
  </si>
  <si>
    <t xml:space="preserve">         - รายการ แข่งขันฝีมือแรงงานนานาชาติ ครั้งที่ 46</t>
  </si>
  <si>
    <t xml:space="preserve">         - รายการ แข่งขันฝีมือคนพิการแห่งชาติ ครั้งที่ 10</t>
  </si>
  <si>
    <t xml:space="preserve">         - รายการ (เตรียมการ) แข่งขันฝีมือแรงงานอาเซียน ครั้งที่ 14 (ณ ประเทศฟิลิปปินส์) </t>
  </si>
  <si>
    <t xml:space="preserve">        - รายการ แข่งขันฝีมือแรงงานแห่งชาติ ครั้งที่ 29 ระดับภาค</t>
  </si>
  <si>
    <t xml:space="preserve">        - รายการพัมนาระบบการทดสอบมาตรฐานฝีมือแรงงานแห่งชาติ (ภาคความรู้) ด้วยระบบอิเล็กทรอนิกส์ฯ จ้างเหมาซ่อมบำรุงรักษาดูแลระบบฯ 10 เดือน)</t>
  </si>
  <si>
    <t xml:space="preserve">    11.2  กิจกรรม พัฒนาระบบการฝึกอบรมฝีมือแรงงาน  (สพท.)</t>
  </si>
  <si>
    <t xml:space="preserve">    12.3  กิจกรรม ส่งเสริมและสนับสนุนให้สถานประกอบกิจการดำเนินการพัฒนาฝีมือแรงงาน  (สพ.)</t>
  </si>
  <si>
    <t xml:space="preserve">           1) รายการ รับรองหลักสูตรและค่าใช้จ่ายในการพัฒนาฝีมือแรงงานของสถานประกอบกิจการตาม พ,ร,บ, ส่งเสริมการพัฒนาฝีมือแรงงาน พ.ศ. 2545</t>
  </si>
  <si>
    <t xml:space="preserve">    11.4  กิจกรรมหลัก ขับเคลื่อนการพัฒนาแนวทางและการดำเนินงานของ กพร.ปช.  (ผส.)</t>
  </si>
  <si>
    <t xml:space="preserve">    11.5  กิจกรรม พัฒนาช่างช่วยคนพิการร่วมกับมูลนิธิขาเทียมฯ (เจ้าภาพ สพร. 19  เชียงใหม่)</t>
  </si>
  <si>
    <t xml:space="preserve">    - ส่งเสริมสถานประกอบกิจการในการเพิ่มประสิทธิภาพการผลิต (อบรมเจ้าหน้าที่)</t>
  </si>
  <si>
    <t xml:space="preserve">    - ส่งเสริมแรงงานคุณภาพผ่านระบบรับรองความรู้ความสามารถ (อบรมผู้ประเมิน)</t>
  </si>
  <si>
    <t xml:space="preserve">    - จัดทำลักษณะงานที่อาจเป็นอันตรายต่อสาธารณะเพื่อเชี่อมโยงอัตราค่าจ้าง</t>
  </si>
  <si>
    <t xml:space="preserve">    - จัดทำและพัฒนาระบบประกันคุณภาพสำหรับการรับรองความรู้ความสามารถ</t>
  </si>
  <si>
    <r>
      <rPr>
        <u/>
        <sz val="12"/>
        <color indexed="8"/>
        <rFont val="TH SarabunPSK"/>
        <family val="2"/>
      </rPr>
      <t>แผนงานยุทธศาสตร์</t>
    </r>
    <r>
      <rPr>
        <sz val="12"/>
        <color indexed="8"/>
        <rFont val="TH SarabunPSK"/>
        <family val="2"/>
      </rPr>
      <t xml:space="preserve"> พัฒนาศักยภาพคนตลอดช่วงชีวิต</t>
    </r>
  </si>
  <si>
    <t>12. โครงการ ยกระดับเพื่อเพิ่มศักยภาพฝีมือและสมรรถนะแรงงาน  (เจ้าภาพ สพท.)</t>
  </si>
  <si>
    <t xml:space="preserve">             - ฝึกเตรียมเข้าทำงาน </t>
  </si>
  <si>
    <t xml:space="preserve">            - ฝึกยกระดับฝีมือแรงงาน</t>
  </si>
  <si>
    <t>13. โครงการ ยกระดับแรงงานไทยให้ได้มาตรฐานฝีมือแรงงานเพื่อรองรับการแข่งขัน (เจ้าภาพ สมฐ)</t>
  </si>
  <si>
    <t xml:space="preserve"> 13.1  กิจกรรม พัฒนาศักยภาพแรงงานเพื่อรองรับการจ่ายค่าจ้างตามมาตรฐานฝีมือ</t>
  </si>
  <si>
    <t>13.2  กิจกรรม ทดสอบมาตรฐานฝีมือแรงงานแห่งชาติ</t>
  </si>
  <si>
    <t xml:space="preserve">             - ทดสอบมาตรฐานฝีมือแรงงานแห่งชาติ</t>
  </si>
  <si>
    <t xml:space="preserve">13.3  กิจกรรม เพิ่มประสิทธิภาพของเครือข่ายการดำเนินการเกี่ยวกับมาตรฐานฝีมือแรงงานแห่งชาติ </t>
  </si>
  <si>
    <t xml:space="preserve"> 13.4  กิจกรรม ส่งเสริมศักยภาพมาตรฐานฝีมือแรงงานไทยในต่างประเทศ</t>
  </si>
  <si>
    <t xml:space="preserve">14. โครงการฝึกอบรมแรงงานกลุ่มเป้าหมายเฉพาะเพื่อเพิ่มโอกาสในการประกอบอาชีพ (เจ้าภาพ ศป.) </t>
  </si>
  <si>
    <t>14.1 กิจกรรม ฝึกอบรมแรงงานกลุ่มเป้าหมายเฉพาะเพื่อเพิ่มโอกาสในการประกอบอาชีพ</t>
  </si>
  <si>
    <t>14.2 กิจกรรม เพิ่มทักษะด้านอาชีพแก่นักเรียนครอบครัวยากจนที่ไม่ได้เรียนต่อหลังจบการศึกษาภาคบังคับ</t>
  </si>
  <si>
    <t>15. โครงการเสริมสมรรถนะแรงงานด้านเทคโนโลยีรองรับการทำงานในศตวรรษที่ 21 (เจ้าภาพ สพท.)</t>
  </si>
  <si>
    <t>กิจกรรม เสริมสมรรถนะแรงงานด้านเทคโนโลยีรองรับการทำงานในศตวรรษที่ 21</t>
  </si>
  <si>
    <r>
      <rPr>
        <u/>
        <sz val="12"/>
        <color indexed="8"/>
        <rFont val="TH SarabunPSK"/>
        <family val="2"/>
      </rPr>
      <t>แผนงานบูรณาการ</t>
    </r>
    <r>
      <rPr>
        <sz val="12"/>
        <color indexed="8"/>
        <rFont val="TH SarabunPSK"/>
        <family val="2"/>
      </rPr>
      <t xml:space="preserve"> เตรียมความพร้อมเพื่อรองรับสังคมสูงวัย</t>
    </r>
  </si>
  <si>
    <t>16. โครงการฝึกอบรมแรงงานผู้สูงอายุเพื่อเพิ่มโอกาสในการประกอบอาชีพ (เจ้าภาพ ศป.)</t>
  </si>
  <si>
    <t xml:space="preserve">กิจกรรม ฝึกอบรมแรงงานผู้สูงอายุเพื่อเพิ่มโอกาสในการประกอบอาชีพ </t>
  </si>
  <si>
    <t xml:space="preserve"> * หมายเหตุ  โปรดระบุวัน เดือน ปี ที่ดำเนินการ</t>
  </si>
  <si>
    <t>หน้า 1</t>
  </si>
  <si>
    <t>สาขา</t>
  </si>
  <si>
    <t>กลุ่มอาชีพ</t>
  </si>
  <si>
    <t>ระยะเวลา</t>
  </si>
  <si>
    <t>ผู้สมัคร</t>
  </si>
  <si>
    <t>ผู้เข้าฝึกอบรม</t>
  </si>
  <si>
    <t>ผู้ผ่านอบรม</t>
  </si>
  <si>
    <t>การมีงานทำ/รายได้</t>
  </si>
  <si>
    <t>หมายเหตุ</t>
  </si>
  <si>
    <t>ลงระบบ</t>
  </si>
  <si>
    <t>ฝึกใน</t>
  </si>
  <si>
    <t>ฝึกนอก</t>
  </si>
  <si>
    <t>อุตสาหการ</t>
  </si>
  <si>
    <t>ภาคบริการ</t>
  </si>
  <si>
    <t>เครื่องกล</t>
  </si>
  <si>
    <t>ไฟฟ้า</t>
  </si>
  <si>
    <t>ช</t>
  </si>
  <si>
    <t>ญ</t>
  </si>
  <si>
    <t>ใน</t>
  </si>
  <si>
    <t>นอก</t>
  </si>
  <si>
    <t xml:space="preserve">แผนงานบูรณาการ  พัฒนาอุตสาหกรรมและบริการแห่งอนาคต </t>
  </si>
  <si>
    <t>โครงการ ยกระดับผลิตภาพและพัฒนากำลังคนเพื่อสร้างความสามารถในการแข่งขันภาคอุตสาหกรรม</t>
  </si>
  <si>
    <t>กิจกรรม ศูนย์ฝึกอบรมความเป็นเลิศด้านเทคโนโลยีชั้นสูง</t>
  </si>
  <si>
    <t>จำนวน  360  คน (ยกระดับ)</t>
  </si>
  <si>
    <t>ยอด พฤศจิกายน 2563</t>
  </si>
  <si>
    <t>ยอด ธันวาคม 2563</t>
  </si>
  <si>
    <t>ยอด มกราคม 2564</t>
  </si>
  <si>
    <t>แผนงานบูรณาการ พัฒนาด้านคมนาคมและระบบโลจิสติกส์</t>
  </si>
  <si>
    <t xml:space="preserve">กิจกรรม พัฒนาบุคลากรด้านโลจิสติกส์ </t>
  </si>
  <si>
    <t>จำนวน  80  คน (ยกระดับ)</t>
  </si>
  <si>
    <t>แผนงานยุทธศาสตร์ พัฒนาศักยภาพคนตลอดช่วงชีวิต</t>
  </si>
  <si>
    <t>โครงการพัฒนาบุคลากรรองรับอุตสาหกรรมโลจิสติกส์</t>
  </si>
  <si>
    <t>โครงการ ยกระดับเพื่อเพิ่มศักยภาพฝีมือและสมรรถนะแรงงาน</t>
  </si>
  <si>
    <t>กิจกรรม ยกระดับเพื่อเพิ่มศักยภาพฝีมือและสมรรถนะแรงงาน</t>
  </si>
  <si>
    <t>จำนวน  40  คน (เตรียมเข้าทำงาน)</t>
  </si>
  <si>
    <t>จำนวน  320  คน (ยกระดับ)</t>
  </si>
  <si>
    <t>โครงการ ยกระดับแรงงานไทยให้ได้มาตรฐานฝีมือแรงงานเพื่อรองรับการแข่งขัน</t>
  </si>
  <si>
    <t>กิจกรรม พัฒนาศักยภาพแรงงานเพื่อรองรับการจ่ายค่าจ้างตามมาตรฐานฝีมือ</t>
  </si>
  <si>
    <t>จำนวน  120  คน (ยกระดับ)</t>
  </si>
  <si>
    <t>กิจกรรม ทดสอบมาตรฐานฝีมือแรงงานแห่งชาติ</t>
  </si>
  <si>
    <t>โครงการฝึกอบรมแรงงานกลุ่มเป้าหมายเฉพาะเพื่อเพิ่มโอกาสในการประกอบอาชีพ</t>
  </si>
  <si>
    <t>กิจกรรม ฝึกอบรมแรงงานกลุ่มเป้าหมายเฉพาะเพื่อเพิ่มโอกาสในการประกอบอาชีพ (อาชีพเสริม)</t>
  </si>
  <si>
    <t>กิจกรรม เพิ่มทักษะด้านอาชีพแก่นักเรียนครอบครัวยากจนที่ไม่ได้เรียนต่อหลังจบการศึกษาภาคบังคับ</t>
  </si>
  <si>
    <t>จำนวน  60  คน  (ฝึกเตรียมเข้าทำงาน)</t>
  </si>
  <si>
    <t>แผนงานบูรณาการ เตรียมความพร้อมเพื่อรองรับสังคมสูงวัย</t>
  </si>
  <si>
    <t>โครงการฝึกอบรมแรงงานผู้สูงอายุเพื่อเพิ่มโอกาสในการประกอบอาชีพ</t>
  </si>
  <si>
    <t>กิจกรรม ฝึกอบรมแรงงานผู้สูงอายุเพื่อเพิ่มโอกาสในการประกอบอาชีพ (ฝึกอาชีพเสริม)</t>
  </si>
  <si>
    <t>ยอด ตุลาคม 2563</t>
  </si>
  <si>
    <t xml:space="preserve">จำนวน  1,000  คน </t>
  </si>
  <si>
    <t>1.ช่างเทคนิคเครื่องปรับอากาศขนาดใหญ่ ระดับ 1</t>
  </si>
  <si>
    <t>18 ตุลาคม 2563</t>
  </si>
  <si>
    <t>บริษัท โกลด์มาร์กเทค จำกัด</t>
  </si>
  <si>
    <t xml:space="preserve"> /</t>
  </si>
  <si>
    <t>2. ช่างบำรุงรักษารถยนต์  ระดับ 1</t>
  </si>
  <si>
    <t>วิทยาลัยเทคนิคสุพรรณบุรี</t>
  </si>
  <si>
    <t>3. ช่างบำรุงรักษารถยนต์  ระดับ 1</t>
  </si>
  <si>
    <t>โครงการบูรณาการภาครัฐและภาคเอกชน</t>
  </si>
  <si>
    <t>19-21 ตุลาคม 2563</t>
  </si>
  <si>
    <t>บริษัท น้ำตาลมิตรผล จำกัด</t>
  </si>
  <si>
    <t>1. สาขาการขับรถฟอร์คลิฟท์อย่างปลอดภัยและถูกวิธี / ยกระดับ</t>
  </si>
  <si>
    <t>1. ช่างบำรุงรักษารถยนต์  ระดับ 1</t>
  </si>
  <si>
    <t>2 พฤศจิกายน 2563</t>
  </si>
  <si>
    <t>3 พฤศจิกายน 2563</t>
  </si>
  <si>
    <t>2. สาขาการเขียนแบบเครื่องกลด้วยคอมพิวเตอร์ ระดับ 1 / ยกระดับ</t>
  </si>
  <si>
    <t>21-24 ตุลาคม 2563</t>
  </si>
  <si>
    <t>มหาวิทยาลัยกรุงเทพธนบุรี</t>
  </si>
  <si>
    <t>22 ตุลาคม 2563</t>
  </si>
  <si>
    <t>25 ตุลาคม 2563</t>
  </si>
  <si>
    <t>3. สาขาช่างเครื่องปรับอากาศในบ้านและการพาณิชย์ขนาดเล็ก/ ยก</t>
  </si>
  <si>
    <t>26-30 ตุลาคม 2564</t>
  </si>
  <si>
    <t>บจ.ริเว่อร์วิว โพรเทคท์ แอนด์ คลีนนิ่ง</t>
  </si>
  <si>
    <t>4. ช่างบำรุงรักษารถยนต์  ระดับ 1</t>
  </si>
  <si>
    <t>4 พฤศจิกายน 2563</t>
  </si>
  <si>
    <t>5 พฤศจิกายน 2563</t>
  </si>
  <si>
    <t>1.สาขาการใช้โปรแกรมไมโครชอฟต์เอ็กเซลชั้นสูง</t>
  </si>
  <si>
    <t>7, 9-11 พฤศจิกายน 2563</t>
  </si>
  <si>
    <t>บริษัท มิตรผล ไบโอ-เพาเวอร์ (ด่านช้าง) จำกัด</t>
  </si>
  <si>
    <t xml:space="preserve">1. สาขาผู้บังคับหรือปล่อยอากาศยานซึ่งไม่มีนักบิน (Drone) </t>
  </si>
  <si>
    <t>เพื่อการเกษตร / อาชีพเสริม</t>
  </si>
  <si>
    <t>4-5 พฤศจิกายน 2563</t>
  </si>
  <si>
    <t>แรงงานนอกระบบ</t>
  </si>
  <si>
    <t>2. สาขาการใช้โปรแกรมไมโครชอฟต์เอ็กเซลชั้นสูง</t>
  </si>
  <si>
    <t>14-17 พฤศจิกายน 2563</t>
  </si>
  <si>
    <t>บริษัท ไทย อะโกร เอ็นเนอร์ยี่ จำกัด (มหาชน)</t>
  </si>
  <si>
    <t>5. ช่างบำรุงรักษารถยนต์  ระดับ 1</t>
  </si>
  <si>
    <t>8 พฤศจิกายน 2563</t>
  </si>
  <si>
    <t>บุคคลทั่วไป</t>
  </si>
  <si>
    <t>1. สาขาช่างไฟฟ้าภายในอาคาร ระดับ 1 (18 ชั่วโมง)</t>
  </si>
  <si>
    <t>9-11 พฤศจิกายน 2563</t>
  </si>
  <si>
    <t>บริษัท ซีอาร์ซีไทวัสดุ จำกัด</t>
  </si>
  <si>
    <t>2. สาขาช่างเครื่องปรับอากาศในบ้านและการพาณิชย์ขนาดเล็ก ระดับ 1</t>
  </si>
  <si>
    <t>พนักงานในสถานประกอบการ</t>
  </si>
  <si>
    <t>1. สาขาการขับรถยนต์ส่วนบุคคล (30 ชั่วโมง)</t>
  </si>
  <si>
    <t>14-15, 21-22 และ 28 พ.ย. 2563</t>
  </si>
  <si>
    <t>10-11 พฤศจิกายน 2563</t>
  </si>
  <si>
    <t>บริษัท ฮอทิเจนเนติคส์ รีเสิร์ช (เอส.อี.เอเซีย) จำกัด</t>
  </si>
  <si>
    <t>1. สาขาช่างเครื่องปรับอากาศในบ้านและการพาณิชย์ขนาดเล็ก ระดับ 1</t>
  </si>
  <si>
    <t>12 พฤศจิกายน 2563</t>
  </si>
  <si>
    <t>2. สาขาช่างไฟฟ้าภายในอาคาร ระดับ 1</t>
  </si>
  <si>
    <t>บริษัท ซีอาร์ซี ไทยวัสดุ จำกัด</t>
  </si>
  <si>
    <t>3. สาขาเทคนิคการสอนงานด้านโลจิสติกส์ (ระดับพื้นฐาน)</t>
  </si>
  <si>
    <t>21, 25-27 พฤศจิกายน 2563</t>
  </si>
  <si>
    <t>3. สาขาการใช้โปรแกรมเมเปิ้ลลอจิกคอนโทรลเลอร์ในงานอุตสาหกรรม</t>
  </si>
  <si>
    <t>2. สาขาการขับรถเชิงป้องกันอุบัติเหตุ /ยกระดับ</t>
  </si>
  <si>
    <t>16-18 พฤศจิกายน 2563</t>
  </si>
  <si>
    <t>/ ยกระดับ</t>
  </si>
  <si>
    <t>4. สาขาการขับรถยนต์ส่วนบุคคล</t>
  </si>
  <si>
    <t>2. สาขาการออกแบบผลิตภัณฑ์จากงานปักผ้า (30 ชั่วโมง)</t>
  </si>
  <si>
    <t>23-27 พฤศจิกายน 2563</t>
  </si>
  <si>
    <t xml:space="preserve"> </t>
  </si>
  <si>
    <t>โครงการ เสริมสมรรถนะแรงงานด้านเทคโนโลยีรองรับการทำงานในศตวรรษที่ 21</t>
  </si>
  <si>
    <t>จำนวน  140  คน (ยกระดับ)</t>
  </si>
  <si>
    <t>1. สาขาการทำสื่อประชาสัมพันธ์การท่องเที่ยวผ่านอินเตอร์เน็ต</t>
  </si>
  <si>
    <t>อุตสาหกรรมศิลป์</t>
  </si>
  <si>
    <t>กลุ่มขนมไทยบ้านท่าเตียน</t>
  </si>
  <si>
    <t>6. ช่างควบคุมด้วยระบบโปรแกรมเมเบิ้ลลอจิกคอนโทรล ระดับ 1</t>
  </si>
  <si>
    <t>19 พฤศจิกายน 2563</t>
  </si>
  <si>
    <t>บุคคลทั่วไป + สถานประกอบการ</t>
  </si>
  <si>
    <t>3. สาขาช่างไฟฟ้าภายในอาคาร ระดับ 1 (18 ชั่วโมง)</t>
  </si>
  <si>
    <t>23-25 พฤศจิกายน 2563</t>
  </si>
  <si>
    <t>7. สาขาช่างซ่อมรถยนต์ ระดับ 1</t>
  </si>
  <si>
    <t>24-25 พฤศจิกายน 2563</t>
  </si>
  <si>
    <t>5. สาขาการออกแบบติดตั้งและประยุกต์ใช้โซล่าเซลล์</t>
  </si>
  <si>
    <t>29 พ.ย., 5-6, 12-13 ธ.ค. 2563</t>
  </si>
  <si>
    <t>บุคคลทั่วไป+ผู้ว่างงาน+สถานประกอบกิจการ</t>
  </si>
  <si>
    <t>2. สาขาการใช้โปรแกรมไมโครชอฟเอ็กเซลชั้นสูง</t>
  </si>
  <si>
    <t>28-29 พ.ย. และ 3-4 ธ.ค. 2563</t>
  </si>
  <si>
    <t>พนักงานบริษัท สมาร์ เทค อินดัสตรี จำกัด</t>
  </si>
  <si>
    <t>3. สาขาช่างไฟฟ้าภายในอาคาร ระดับ 1</t>
  </si>
  <si>
    <t>26 พฤศจิกายน 2563</t>
  </si>
  <si>
    <t>1. สาขาช่างเครื่องปรับอกาศในบ้านและการพาณิชย์ขนาดเล็ก ระดับ 1</t>
  </si>
  <si>
    <t>1 ธันวาคม 2563</t>
  </si>
  <si>
    <t>8. ช่างบำรุงรักษารถยนต์  ระดับ 1</t>
  </si>
  <si>
    <t>30 พ.ย. - 1 ธ.ค. 2563</t>
  </si>
  <si>
    <t>2. สาขาช่างบำรุงรักษารถยนต์  ระดับ 1</t>
  </si>
  <si>
    <t>2-3 ธันวาคม 2563</t>
  </si>
  <si>
    <t xml:space="preserve">บุคคลทั่วไป </t>
  </si>
  <si>
    <t>2. สาขาพนักงานควบคุมเครื่องจักรรถยกใช้เครื่องยนต์ ระดับ 1</t>
  </si>
  <si>
    <t>3. สาขาช่างเขียนแบบเครื่องกลด้วยคอมพิวเตอร์  ระดับ 1</t>
  </si>
  <si>
    <t>14-18 ธันวาคม 2563</t>
  </si>
  <si>
    <t>ผู้สูงอายุตำบลโคกช้าง</t>
  </si>
  <si>
    <t>3. สาขาพนักงานการใช้คอมพิวเตอร์ (ประมวลผลคำ) ระดับ 1</t>
  </si>
  <si>
    <t>4. สาขาพนักงานการใช้คอมพิวเตอร์ (ตารางทำการ) ระดับ 1</t>
  </si>
  <si>
    <t>7 ธันวาคม 2563</t>
  </si>
  <si>
    <t>นักศึกษาม.ราชมงคลสุวรรณภูมิ</t>
  </si>
  <si>
    <t>5. สาขาช่างควบคุมระบบโปรแกรมเมเบิ้ลลอจิกคอนโทรเลอร์ ระดับ 1</t>
  </si>
  <si>
    <t>4 ธันวาคม 2563</t>
  </si>
  <si>
    <t>1. สาขาการใช้โปรแกรมเมเบิ้ลลอจิกคอนโทรลเลอร์ในงานอุตสาหกรรม</t>
  </si>
  <si>
    <t>1-3 ธันวาคม 2563</t>
  </si>
  <si>
    <t>(18 ชัวโมง) /ยกระดับ</t>
  </si>
  <si>
    <t>บุคคลทั่วไป+สปก.</t>
  </si>
  <si>
    <t>30 พฤศจิกายน - 4 ธันวาคม 2563</t>
  </si>
  <si>
    <t>6. สาขาการติดตั้งกล้องวงจรปิดด้วยเครือข่ายไฟเบอร์ออปติก</t>
  </si>
  <si>
    <t>1. สาขาการขับรถฟอร์คลิฟท์อย่างปลอดภัยและถูกวิธี</t>
  </si>
  <si>
    <t>1. สาขาการเชื่อมอาร์กโลหะด้วยมือ  ระดับ 1</t>
  </si>
  <si>
    <t>14-17 ธันวาคม 2563</t>
  </si>
  <si>
    <t>7 ธ.ค. - 25 มิ.ย. 2564</t>
  </si>
  <si>
    <t>14-16 ธันวาคม 2563</t>
  </si>
  <si>
    <t>1. สาขาการสร้างมูลค่าเพิ่มผลิตภัณฑ์</t>
  </si>
  <si>
    <t>21-25 ธันวาคม 2563</t>
  </si>
  <si>
    <t>ต.ดอนเจดีย์  อ.ดอนเจดีย์</t>
  </si>
  <si>
    <t>17 ธันวาคม 2563</t>
  </si>
  <si>
    <t>6. สาขาช่างไฟฟ้าภายในอาคาร  ระดับ 1</t>
  </si>
  <si>
    <t>15 ธันวาคม 2563</t>
  </si>
  <si>
    <t>2. สาขาการออกแบบติดตั้งและประยุกต์ใช้โซล่าเซลล์</t>
  </si>
  <si>
    <t>2. สาขาช่างเครื่องปรับอากาศในบ้านและการพาณิชย์ขนาดเล็ก /</t>
  </si>
  <si>
    <t>วิทยาลัยสารพัดช่างบรรหาร-แจ่มใส</t>
  </si>
  <si>
    <t>1. การทำผลิตภัณฑ์ต่าง ๆ จากผ้า (30 ชั่วโมง)</t>
  </si>
  <si>
    <t>2. สาขาการซ่อมบำรุงรักษาระบบไฟฟ้าและระบบปรับอากาศในรถยนต์</t>
  </si>
  <si>
    <t>18-20 ธันวาคม 2563</t>
  </si>
  <si>
    <t>กลุ่มหัตถกรรมผ้าด้นมืออู่ทอง</t>
  </si>
  <si>
    <t>สถาบันพัฒนาฝีมือแรงงาน 2 สพ.</t>
  </si>
  <si>
    <t>อบต.กฤษณา  อ.บางปลาม้า</t>
  </si>
  <si>
    <t>7. สาขาช่างเชื่อมอาร์กโลหะด้วยมือ  ระดับ 1</t>
  </si>
  <si>
    <t>18 ธันวาคม 2563</t>
  </si>
  <si>
    <t>8. สาขาช่างเครื่องปรับอากาศรถยนต์ขนาดเล็ก ระดับ 1</t>
  </si>
  <si>
    <t>21-24 ธันวาคม 2563</t>
  </si>
  <si>
    <t>1. สาขาการขับรถยนต์ส่วนบุคคล</t>
  </si>
  <si>
    <t>3, 9-10 และ 16-17 มกราคม 2564</t>
  </si>
  <si>
    <t>1. สาขาช่างซ่อมเครื่องยนต์  (1/2564)</t>
  </si>
  <si>
    <t>2. สาขาช่างทำความเย็นและปรับอากาศในบ้านฯ  (2/2564)</t>
  </si>
  <si>
    <t>3. สาขาพนักงานบันทึกข้อมูลคอมพิวเตอร์  (2/2564)</t>
  </si>
  <si>
    <t>4. สาขาช่างตัดเย็บเสื้อผ้าสตรี  ระดับต้น  (2/2564)</t>
  </si>
  <si>
    <t>21-23 ธันวาคม 2563</t>
  </si>
  <si>
    <t>(82 ชั่วโมง) / ยกระดับ</t>
  </si>
  <si>
    <t>3. สาขาช่างเครื่องปรับอากาศในบ้านและการพาณิชย์ขนาดเล็ก ระดับ 1</t>
  </si>
  <si>
    <t>(96 ชั่วโมง) / ฝึกอาชีพเสริม</t>
  </si>
  <si>
    <t>9. สาขาช่างติดตั้งระบบโซล่าเซลล์  ระดับ 1</t>
  </si>
  <si>
    <t>22 ธันวาคม 2563</t>
  </si>
  <si>
    <t>24 ธันวาคม 2563</t>
  </si>
  <si>
    <t>29 ธันวาคม 2563</t>
  </si>
  <si>
    <t>ยอด กุมภาพันธ์ 2564</t>
  </si>
  <si>
    <t>กลุ่มวัฒนธรรมกระเหรี่ยงทอผ้าย้อมสีธรรมชาติ</t>
  </si>
  <si>
    <t>25-29 มกราคม 2563</t>
  </si>
  <si>
    <t>กรรมศิลป์</t>
  </si>
  <si>
    <t>1. สาขาช่างบำรุงรักษารถยนต์ ระดับ 1</t>
  </si>
  <si>
    <t>13-15 มกราคม 2564</t>
  </si>
  <si>
    <t>บุคลากร ม.ราชมงคงสุวรรณภูมิฯ</t>
  </si>
  <si>
    <t>1. สาขาช่างตัดเย็บเสื้อผ้าสตรี ระดับต้น (3/2564)</t>
  </si>
  <si>
    <t>16 มกราคม 2564</t>
  </si>
  <si>
    <t>2. สาขาพนักงานบันทึกข้อมูลคอมพิวเตอร์ (4/2564)</t>
  </si>
  <si>
    <t>25-29 มกราคม 2564</t>
  </si>
  <si>
    <t>2. สาขาการขับรถยนต์ส่วนบุคคล (30 ชั่วโมง)</t>
  </si>
  <si>
    <t>23-24, 30-31 ม.ค. และ 6 ก.พ. 64</t>
  </si>
  <si>
    <t>3. สาขาช่างซ่อมเครื่องยนต์ (5/2564)</t>
  </si>
  <si>
    <t>25 ม.ค. - 18 ส.ค. 2564</t>
  </si>
  <si>
    <t>18 ม.ค. - 7 พ.ค. 2564</t>
  </si>
  <si>
    <t>14 ม.ค. - 30 ก.ค. 2564</t>
  </si>
  <si>
    <t>16 ธ.ค. 63 - 5 มิ.ย. 2564</t>
  </si>
  <si>
    <t>16 ธ.ค. 63 - 9 ก.ค. 2564</t>
  </si>
  <si>
    <t>1. สาขาเทคนิคการสอนงานด้านโลจิสติกส์ (ระดับพื้นฐาน)</t>
  </si>
  <si>
    <t>30-31 ม.ค. ถึง 3-4 ก.พ. 64</t>
  </si>
  <si>
    <t>บริษัท สมาร์ เทค อินดัสตรี จำกัด</t>
  </si>
  <si>
    <t>1-5 กุมภาพันธ์ 2564</t>
  </si>
  <si>
    <t>1. สาขาช่างเครื่องปรับอากาศรถยนต์ขนาดเล็ก ระดับ 1</t>
  </si>
  <si>
    <t>1. สาขาการควบคุมการเชื่อมด้วยหุ่นยนต์ (30 ชั่วโมง)</t>
  </si>
  <si>
    <t>1. สาขาพนักงานบันทึกข้อมูลคอมพิวเตอร์ (6/2564)</t>
  </si>
  <si>
    <t>2 ก.พ. -31 พ.ค. 2564</t>
  </si>
  <si>
    <t>6-7 และ 13 กุมภาพันธ์ 2564</t>
  </si>
  <si>
    <t>บุคคลทั่วไป + สถานประกอบกิจการ</t>
  </si>
  <si>
    <t>22-24 กุมภาพันธ์ 2564</t>
  </si>
  <si>
    <t>บริษัท ซิโน-ไทย เอ็นจิเนียริ่ง จำกัด</t>
  </si>
  <si>
    <t>8-10 กุมภาพันธํ 2564</t>
  </si>
  <si>
    <t>1. สาขาการเพิ่มมูลค่าผลิตภัณฑ์ทางการเกษตร</t>
  </si>
  <si>
    <t>18-19 และ 22-24 ก.พ. 2564</t>
  </si>
  <si>
    <t>สมาคมส่งเสริมและพัฒนาคุณภาพชีวิตคนพิการ</t>
  </si>
  <si>
    <t>2. สาขาการทำภาชนะด้วยวัสดุธรรมชาติโดยการอัดขึ้นรูปด้วยความร้อน</t>
  </si>
  <si>
    <t>2. สาขาช่างซ่อมรถยนต์  ระดับ 1</t>
  </si>
  <si>
    <t>9-10 กุมภาพันธ์ 2564</t>
  </si>
  <si>
    <t>กิจกรรม ฝึกอบรมแรงงานกลุ่มเป้าหมายเฉพาะเพื่อเพิ่มโอกาสในการประกอบอาชีพ (คนพิการ)</t>
  </si>
  <si>
    <t xml:space="preserve">จำนวน  60  คน </t>
  </si>
  <si>
    <t xml:space="preserve">จำนวน  100  คน </t>
  </si>
  <si>
    <t>เกษตรอุตสาหกรรม</t>
  </si>
  <si>
    <t>2. สาขาช่างไฟฟ้าภายในอาคาร  ระดับ 1</t>
  </si>
  <si>
    <t>15-17 กุมภาพันธ์ 2564</t>
  </si>
  <si>
    <t>11 กุมภาพันธ์ 2564</t>
  </si>
  <si>
    <t>3. สาขาช่างควบคุมระบบโปรแกรมเมเบิ้ลลอจิกคอนโทรเลอร์ ระดับ 1</t>
  </si>
  <si>
    <t>14 กุมภาพันธ์ 2564</t>
  </si>
  <si>
    <t>3, 10, 17 ก.พ. และ 3 มี.ค. 2564</t>
  </si>
  <si>
    <t>18 กุมภาพันธ์ 2564</t>
  </si>
  <si>
    <t>พนักงานในสถานประกอบกิจการ</t>
  </si>
  <si>
    <t>2. สาขช่างซ่อมเครื่องยนต์ (7/2564)</t>
  </si>
  <si>
    <t>3. สาขาช่างตัดเย็บเสื้อผ้าสตรี ระดับกลาง (7/2564)</t>
  </si>
  <si>
    <t>16 ก.พ. - 31 ส.ค. 2564</t>
  </si>
  <si>
    <t>16 ก.พ. - 30 ก.ค. 2564</t>
  </si>
  <si>
    <t>1. สาขาการเชื่อมอาร์กโลหะด้วยมือชิ้นงานต่อฟิล</t>
  </si>
  <si>
    <t>เล็ทตามมาตรฐานสากล (18 ชั่วโมง)</t>
  </si>
  <si>
    <t>แผนงานบูรณาการ  พัฒนาอุตสาหกรรมและบริการแห่งอนาคต</t>
  </si>
  <si>
    <t>โครงการยกระดับผลิตภาพและพัฒนากำลังคนเพื่อสร้างความสามารถในการแข่งขันภาคอุตสาหกรรม</t>
  </si>
  <si>
    <t>กิจกรรม การพัฒนาศักยภาพช่างเชื่อมไทยสู่ระดับสากล (ยกระดับ)</t>
  </si>
  <si>
    <t>2. สาขาการสร้างและพัฒนาทีมงาน (30 ชั่วโมง)</t>
  </si>
  <si>
    <t>17 - 21 กุมภาพันธ์ 2564</t>
  </si>
  <si>
    <t>บุคคลทั่วไป (นพรัตน์ภัตตาคาร)</t>
  </si>
  <si>
    <t>4. สาขาช่างบำรุงรักษารถยนต์ ระดับ 1</t>
  </si>
  <si>
    <t>5. สาขาช่างบำรุงรักษารถยนต์ ระดับ 1</t>
  </si>
  <si>
    <t>19 กุมภาพันธ์ 2564</t>
  </si>
  <si>
    <t>20-21 กุมภาพันธ์ 2564</t>
  </si>
  <si>
    <t>3. สาขาการลดความสูญเสียในวงจรการผลิตด้วยไคเซ็น (30 ชั่วโมง)</t>
  </si>
  <si>
    <t>13-14 และ 26-27 กุมภาพันธ์ 2564</t>
  </si>
  <si>
    <t>บริษัท สมาร์ท เทค อินดัสตรี่ จำกัด</t>
  </si>
  <si>
    <t>6. สาขาช่างควบคุมระบบโปรแกรมเมเบิ้ลลอจิกคอนโทรเลอร์ ระดับ 1</t>
  </si>
  <si>
    <t>25 กุมภาพันธ์ 2564</t>
  </si>
  <si>
    <t xml:space="preserve">กิจกรรม ทดสอบมาตรฐานช่างเชื่อมไทยสู่ระดับสากล </t>
  </si>
  <si>
    <t>สถานประกอบกิจการ</t>
  </si>
  <si>
    <t>ยอด มีนาคม 2564</t>
  </si>
  <si>
    <t>1. สาขาการบำรุงรักษาระบบปรับอากาศของรถบรรทุก</t>
  </si>
  <si>
    <t>5-7 มีนาคม 2564</t>
  </si>
  <si>
    <t xml:space="preserve">จำนวน  40  คน </t>
  </si>
  <si>
    <t>1 - 5 มีนาคม 2564</t>
  </si>
  <si>
    <t>22 - 24 มีนาคม 2564</t>
  </si>
  <si>
    <t>6 - 7 และ 13 มีนาคม 2564</t>
  </si>
  <si>
    <t>4. สาขาช่างตัดเย็บเสื้อผ้าสตรี ระดับต้น (8/2564)</t>
  </si>
  <si>
    <t>25 ก.พ. - 17 ก.ย. 2564</t>
  </si>
  <si>
    <t>8 - 12 มีนาคม 2564</t>
  </si>
  <si>
    <t>22 - 26 มีนาคม 2564</t>
  </si>
  <si>
    <t>วิทยาลัยเทคโนโลยีพณิชยการอยุธยา</t>
  </si>
  <si>
    <t>1. สาขาช่างไฟฟ้าภายในอาคาร ระดับ 1</t>
  </si>
  <si>
    <t>20 มีนาคม 2564</t>
  </si>
  <si>
    <t>1. ช่างเครื่องปรับอากาศในบ้านและการพาณิชย์ขนาดเล็ก ระดับ 1</t>
  </si>
  <si>
    <t>8 - 10 มีนาคม 2564</t>
  </si>
  <si>
    <t>12 - 14 มีนาคม 2564</t>
  </si>
  <si>
    <t>3. สาขาช่างซ่อมรถยนต์  ระดับ 1</t>
  </si>
  <si>
    <t>15 - 16 มีนาคม 2564</t>
  </si>
  <si>
    <t>4. สาขาช่างควบคุมเครื่องกลึง CNC ระดับ 1</t>
  </si>
  <si>
    <t>18 - 19 มีนาคม 2564</t>
  </si>
  <si>
    <t>มหาวิทยาลัยเทคโนโลยีราชมงคลสุวรรณภูมิ</t>
  </si>
  <si>
    <t>5. สาขาช่างควบคุมเครื่องกลึง CNC ระดับ 1</t>
  </si>
  <si>
    <t>6. สาขาช่างควบคุมเครื่องกลึง CNC ระดับ 1</t>
  </si>
  <si>
    <t>20 - 21 มีนาคม 2564</t>
  </si>
  <si>
    <t>26 - 27 มีนาคม 2564</t>
  </si>
  <si>
    <t>แผนงานบูรณาการ  บูรณาการพัฒนาผู้ประกอบการและวิสาหกิจขนาดกลางและขนาดย่อมสู่สากล</t>
  </si>
  <si>
    <t>โครงการเพิ่มประสิทธิภาพ/ผลิตภาพ</t>
  </si>
  <si>
    <t>9 มีนาคม 2564</t>
  </si>
  <si>
    <t>ผู้ประกอบกิจการ SME</t>
  </si>
  <si>
    <t>11 - 12 มีนาคม 2564</t>
  </si>
  <si>
    <t>7. สาขาช่างควบคุมระบบโปรแกรมเมเบิ้ลลอจิกคอนโทรลเลอร์ ระดับ 1</t>
  </si>
  <si>
    <t>14 มีนาคม 2564</t>
  </si>
  <si>
    <t>15 - 17 มีนาคม 2564</t>
  </si>
  <si>
    <t>2. สาขาการแปรรูปอาหาร</t>
  </si>
  <si>
    <t>15 - 19 มีนาคม 2564</t>
  </si>
  <si>
    <t>วิสาหกิจชุมชนท่องเที่ยวเกษตรอินทรีย์ตลาดริมน้ำบ้านจรเข้สามพัน</t>
  </si>
  <si>
    <t>แผนงานบูรณาการ  พัฒนาผู้ประกอบการและวิสาหกิจขนาดกลางและขนาดย่อมสู่สากล</t>
  </si>
  <si>
    <t>โครงการ พัฒนาวิสาหกิจสู่ความเป็นมืออาชีพ</t>
  </si>
  <si>
    <t>กลุ่มวิสาหกิจชุมชน/กลุ่มอาชีพ</t>
  </si>
  <si>
    <t xml:space="preserve">จำนวน  190  คน </t>
  </si>
  <si>
    <t>กลุ่มจักสานบ้านยางนอน</t>
  </si>
  <si>
    <t>1. สาขาการใช้โปรแกรมเมเบิ้ลลอจิกคอนโทรลเลอร์ในงานอุตสาหกรรม / ยกระดับ</t>
  </si>
  <si>
    <t>2. สาขาการใช้โปรแกรมเมเบิ้ลลอจิกคอนโทรลเลอร์ในงานอุตสาหกรรม / ยกระดับ</t>
  </si>
  <si>
    <t>3. สาขาช่างไฟฟ้าภายนอกอาคาร ระดับ 1 / ยกระดับ</t>
  </si>
  <si>
    <t>4. สาขาช่างไฟฟ้าภายนอกอาคาร ระดับ 1 / ยกระดับ</t>
  </si>
  <si>
    <t>17 - 19 มีนาคม 2564</t>
  </si>
  <si>
    <t>การเรียนแบบออนไลน์</t>
  </si>
  <si>
    <t>16 - 20 มีนาคม 2564</t>
  </si>
  <si>
    <t>ผู้สูงอายุตำบลสระยายโสม</t>
  </si>
  <si>
    <t>14 - 16 มีนาคม 2564</t>
  </si>
  <si>
    <t>21 และ 24-25 มีนาคม 2564</t>
  </si>
  <si>
    <t>ยอด เมษายน 2564</t>
  </si>
  <si>
    <t>3 - 5 เมษายน 2564</t>
  </si>
  <si>
    <t>5. สาขาช่างควบคุมเครื่องกลึง CNC  ระดับ 1 / อาชีพเสริม</t>
  </si>
  <si>
    <t>6. สาขาช่างควบคุมเครื่องกลึง CNC  ระดับ 1 / อาชีพเสริม</t>
  </si>
  <si>
    <t>1. สาขาช่างควบคุมเครื่องกลึง CNC  ระดับ 1 / อาชีพเสริม</t>
  </si>
  <si>
    <t>4. สาขาช่างไฟฟ้าภายในอาคาร ระดับ 1</t>
  </si>
  <si>
    <t>18 มีนาคม 2564</t>
  </si>
  <si>
    <t>2. สาขาการบำรุงรักษาระบบปรับอากาศของรถบรรทุก</t>
  </si>
  <si>
    <t>17-19 มีนาคม 2564</t>
  </si>
  <si>
    <t>1. สาขาช่างกลึง (9/2564)</t>
  </si>
  <si>
    <t>2. สาขาพนักงานบันทึกข้อมูลคอมพิวเตอร์ (9/2564)</t>
  </si>
  <si>
    <t>4. สาขาช่างซ่อมรถจักรยานยนต์ (9/2564)</t>
  </si>
  <si>
    <t>อุสาหการ</t>
  </si>
  <si>
    <t>16 มี.ค. - 30 ธ.ค. 2564</t>
  </si>
  <si>
    <t>16 มี.ค. - 30 มิ.ย. 2564</t>
  </si>
  <si>
    <t>16 มี.ค. - 8 ต.ค. 2564</t>
  </si>
  <si>
    <t>8. สาขาช่างซ่อมรถยนต์  ระดับ 1</t>
  </si>
  <si>
    <t>กิจกรรม พัฒนาทักษะการเป็นผู้ประกอบการสมัยใหม่  (ฝึกอาชีพเสริม)</t>
  </si>
  <si>
    <t>17-18 และ 20-21 มีนาคม 2564</t>
  </si>
  <si>
    <t>24-26 มีนาคม 2564</t>
  </si>
  <si>
    <t>3. สาขาช่างซ่อมเครื่องยนต์ (9/2564) (เพิ่มเติม 1 คน)</t>
  </si>
  <si>
    <t>5. สาขาช่างอิเล็กทรอนิกส์ (10/2564)</t>
  </si>
  <si>
    <t>23 มี.ค. - 10 ก.ย. 2564</t>
  </si>
  <si>
    <t>9. สาขาช่างควบคุมระบบโปรแกรมเมเบิ้ลลอจิกคอนโทรลเลอร์ ระดับ 1</t>
  </si>
  <si>
    <t>25 มีนาคม 2564</t>
  </si>
  <si>
    <t>1. สาขาการพ่นสีรถยนต์เทคโนโลยีระบบซ่อมด่วน</t>
  </si>
  <si>
    <t>26 - 28 มีนาคม 2564</t>
  </si>
  <si>
    <t>6. สาขาช่างเครื่องทำความเย็นและปรับอากาศในบ้านฯ (10/2564)</t>
  </si>
  <si>
    <t>7. สาขาพนักงานบันทึกข้อมูลคอมพิวเตอร์ (11/2564)</t>
  </si>
  <si>
    <t>29 มี.ค. - 8 ก.ค. 2564</t>
  </si>
  <si>
    <t>โรงเรียนพระดาบส</t>
  </si>
  <si>
    <t>17 ธันวาคม 2563 - 25 พฤษภาคม 2564</t>
  </si>
  <si>
    <t>6. สาขาเครื่องเรือนไม้ ระดับ 1</t>
  </si>
  <si>
    <t>7. สาขาช่างกลึง  ระดับ 1</t>
  </si>
  <si>
    <t>8. สาขาช่างบำรุงรักษารถยนต์  ระดับ 1</t>
  </si>
  <si>
    <t>1. สาขาการเชื่อมทิกเหล็กกล้าแผ่นบาง</t>
  </si>
  <si>
    <t>5, 7-9 เมษายน 2564</t>
  </si>
  <si>
    <t>บริษัท อุตสาหกรรมน้ำตาลสุพรรณบุรี จำกัด</t>
  </si>
  <si>
    <t>บริษัท สนามโพล์ แอนด์ ไพล์ จำกัด</t>
  </si>
  <si>
    <t>1. การพัฒนาศักยภาพผู้ประกอบกิจการ (เสริม)</t>
  </si>
  <si>
    <t>กิจกรรม เพิ่มผลิตภาพแรงงานสู่ SME 4.0 (อาชีพเสริม/ยกระดับ)</t>
  </si>
  <si>
    <t>1. สาขาเทคนิคการเพิ่มผลิตภาพแรงงาน (ยกระดับ)</t>
  </si>
  <si>
    <t>2. สาขาช่างไฟฟ้าภายในอาคาร  ระดับ 1 / ยกระดับ</t>
  </si>
  <si>
    <t>5-6 เมษายน 2564</t>
  </si>
  <si>
    <t>1. สาขาพนักงานบันทึกข้อมูลคอมพิวเตอร์ (12/2564)</t>
  </si>
  <si>
    <t>7 เม.ย. - 23 ก.ค. 2564</t>
  </si>
  <si>
    <t>9. สาขาช่างเครื่องปรับอากาศรถยนต์ขนาดเล็ก  ระดับ 1</t>
  </si>
  <si>
    <t>10. สาขาช่างสีรถยนต์  ระดับ 1</t>
  </si>
  <si>
    <t>11. สาขาช่างสีรถยนต์  ระดับ 1</t>
  </si>
  <si>
    <t>2. สาขาเทคนิคการเพิ่มผลิตภาพแรงงาน (เสริม)</t>
  </si>
  <si>
    <t>16, 30 เม.ย., 25 พ.ค., 9, 22 มิ.ย. และ 14 ก.ค. 64</t>
  </si>
  <si>
    <t>กลุ่มวิสาหกิจชุมชนเย็บผ้าณิชารีย์</t>
  </si>
  <si>
    <t>3. สาขากลยุทธ์การตลาดสมัยใหม่ (เสริม)</t>
  </si>
  <si>
    <t>กาคบริการ</t>
  </si>
  <si>
    <t>27 เมษายน, 11 พฤษภาคม 2564</t>
  </si>
  <si>
    <t>8, 19, 23, 30 เม.ย. และ 6, 14 พ.ค. 64</t>
  </si>
  <si>
    <t>ยอด พฤษภาคม 2564</t>
  </si>
  <si>
    <t>19 - 21 พฤษภาคม 2564</t>
  </si>
  <si>
    <t>1. สาขาช่างซ่อมเครื่องยนต์  (13/2564)</t>
  </si>
  <si>
    <t>2. สาขาช่างเครื่องทำความเย็นและปรับอากาศในบ้านฯ (13/2564)</t>
  </si>
  <si>
    <t>1. สาขาพนักงานบันทึกข้อมูลคอมพิวเตอร์ (1/2564)</t>
  </si>
  <si>
    <t>2. สาขาช่างเดินสายไฟฟ้าในอาคาร (1/2564)</t>
  </si>
  <si>
    <t>4. สาขาช่างอิเล็กทรอนิกส์ (1/2564)</t>
  </si>
  <si>
    <t>5. สาขาช่างเครื่องทำความเย็นและปรับอากาศในบ้านฯ (1/2564)</t>
  </si>
  <si>
    <t>6. สาขาช่างซ่อมเครื่องยนต์ (1/2564)</t>
  </si>
  <si>
    <t>7. สาขาช่างซ่อมรถจักรยานยนต์ (1/2564)</t>
  </si>
  <si>
    <t>24 พฤษภาคม 2564</t>
  </si>
  <si>
    <t>หสจ. อาร์ทเนเวอร์ดาย เอ็นจิเนียริ่ง</t>
  </si>
  <si>
    <t>1. สาขาการใช้โปรแกรม TIA</t>
  </si>
  <si>
    <t>5-6 และ 12-13 มิถุนายน 2564</t>
  </si>
  <si>
    <t>บุคลลทั่วไป</t>
  </si>
  <si>
    <t>2. สาขาการใชโปรแกรม TIA</t>
  </si>
  <si>
    <t>7-11 มิถุนายน 2564</t>
  </si>
  <si>
    <t>ยอด มิถุนายน 2564</t>
  </si>
  <si>
    <t>3. สาขาช่างไฟฟ้า (1/2564) + เพิ่มเติม (19 พ.ค. 64)</t>
  </si>
  <si>
    <t>3. สาขาช่างไฟฟ้า (13/2564) + เพิ่มเติม 2 คน (19 พ.ค. 64)</t>
  </si>
  <si>
    <t>1. สาขาพนักงานการใช้คอมพิวเตอร์ (ประมวลผลคำ) ระดับ 1</t>
  </si>
  <si>
    <t>2. สาขาพนักงานการใช้คอมพิวเตอร์ (ตารางทำการ) ระดับ 1</t>
  </si>
  <si>
    <t>4. ช่างประกอบโครงอะลูมิเนียม (14/2564)</t>
  </si>
  <si>
    <t>1. สาขาการใช้โปรแกรมไมโครชอฟต์เอ็กเซลชั้นสูง (30 ชั่วโมง)</t>
  </si>
  <si>
    <t>22-24 และ 26 พฤษภาคม 2564</t>
  </si>
  <si>
    <t>ก่อสร้าง</t>
  </si>
  <si>
    <t>2. สาขาการใช้โปรแกรมไมโครชอฟต์เอ็กเซลชั้นสูง (30 ชั่วโมง)</t>
  </si>
  <si>
    <t>27-30 พฤษภาคม 2564</t>
  </si>
  <si>
    <t>1. สาขาการจัดการตลาด (30 ชั่วโมง)</t>
  </si>
  <si>
    <t>1. สาขาการจัดการการตลาด (30 ชั่วโมง)</t>
  </si>
  <si>
    <t>7 - 11 มิถุนายน 2564</t>
  </si>
  <si>
    <t>14 - 18 มิถุนายน 2564</t>
  </si>
  <si>
    <t>3. สาขาการทำผลิตภัณฑ์ต่าง ๆ จากผ้า (30 ชั่วโมง)</t>
  </si>
  <si>
    <t>1. สาขาการใช้โปรแกรม TIA (30 ชั่วโมง)</t>
  </si>
  <si>
    <t>2. สาขาการใชโปรแกรม TIA (30 ชั่วโมง)</t>
  </si>
  <si>
    <t xml:space="preserve">จำนวน  120  คน + เพิ่มเติม 40 คน  รวมทั้งสิ้น 160 คน  </t>
  </si>
  <si>
    <t>1. สาขาการแปรรูปอาหาร (30 ชั่วโมง)</t>
  </si>
  <si>
    <t>1. สาขาการสร้างมูลค่าเพิ่มของผลิตภัณฑ์ (30 ชั่วโมง)</t>
  </si>
  <si>
    <t>2. สาขาการสร้างมูลค่าเพิ่มของผลิตภัณฑ์ (30 ชั่วโมง)</t>
  </si>
  <si>
    <t>3. สาขาการทำลูกประคบสมุนไพร (30 ชั่วโมง)</t>
  </si>
  <si>
    <t>2. สาขาการเชื่อมอาร์กโลหะด้วยมือชิ้นงานต่อฟิล</t>
  </si>
  <si>
    <t>3. สาขาการเชื่อมอาร์กโลหะด้วยมือชิ้นงานต่อฟิล</t>
  </si>
  <si>
    <r>
      <t xml:space="preserve">3. สาขาการใช้โปรแกรม Microsoft Word 2016 / ยกระดับ  </t>
    </r>
    <r>
      <rPr>
        <sz val="14"/>
        <color rgb="FFFF0000"/>
        <rFont val="TH SarabunPSK"/>
        <family val="2"/>
      </rPr>
      <t>ฝึก online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</si>
</sst>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mmmyy"/>
    <numFmt numFmtId="166" formatCode="_(* #,##0_);_(* \(#,##0\);_(* &quot;-&quot;??_);_(@_)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นูลมรผ"/>
      <charset val="129"/>
    </font>
    <font>
      <sz val="12"/>
      <name val="นูลมรผ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2"/>
      <color indexed="8"/>
      <name val="TH SarabunPSK"/>
      <family val="2"/>
    </font>
    <font>
      <u/>
      <sz val="12"/>
      <color indexed="8"/>
      <name val="TH SarabunPSK"/>
      <family val="2"/>
    </font>
    <font>
      <u/>
      <sz val="12"/>
      <name val="TH SarabunPSK"/>
      <family val="2"/>
    </font>
    <font>
      <sz val="12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b/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4">
    <xf numFmtId="0" fontId="0" fillId="0" borderId="0"/>
    <xf numFmtId="0" fontId="3" fillId="0" borderId="0"/>
    <xf numFmtId="0" fontId="4" fillId="2" borderId="0" applyNumberFormat="0" applyBorder="0" applyAlignment="0" applyProtection="0"/>
    <xf numFmtId="9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1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6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3" fillId="0" borderId="0" xfId="1"/>
    <xf numFmtId="0" fontId="10" fillId="0" borderId="0" xfId="17" applyFont="1" applyFill="1" applyAlignment="1">
      <alignment horizontal="center" vertical="center"/>
    </xf>
    <xf numFmtId="0" fontId="10" fillId="0" borderId="0" xfId="17" applyFont="1" applyFill="1" applyBorder="1" applyAlignment="1">
      <alignment vertical="center"/>
    </xf>
    <xf numFmtId="0" fontId="11" fillId="0" borderId="0" xfId="17" applyFont="1" applyFill="1" applyAlignment="1">
      <alignment vertical="center"/>
    </xf>
    <xf numFmtId="0" fontId="10" fillId="0" borderId="3" xfId="17" applyFont="1" applyFill="1" applyBorder="1" applyAlignment="1">
      <alignment horizontal="center"/>
    </xf>
    <xf numFmtId="0" fontId="10" fillId="0" borderId="4" xfId="17" applyFont="1" applyFill="1" applyBorder="1" applyAlignment="1">
      <alignment horizontal="center"/>
    </xf>
    <xf numFmtId="165" fontId="10" fillId="0" borderId="4" xfId="17" applyNumberFormat="1" applyFont="1" applyFill="1" applyBorder="1" applyAlignment="1">
      <alignment horizontal="center"/>
    </xf>
    <xf numFmtId="3" fontId="10" fillId="0" borderId="5" xfId="17" applyNumberFormat="1" applyFont="1" applyFill="1" applyBorder="1" applyAlignment="1">
      <alignment vertical="center"/>
    </xf>
    <xf numFmtId="43" fontId="11" fillId="0" borderId="5" xfId="4" applyFont="1" applyFill="1" applyBorder="1" applyAlignment="1">
      <alignment vertical="center"/>
    </xf>
    <xf numFmtId="0" fontId="11" fillId="0" borderId="5" xfId="17" applyFont="1" applyFill="1" applyBorder="1" applyAlignment="1">
      <alignment vertical="center"/>
    </xf>
    <xf numFmtId="0" fontId="10" fillId="0" borderId="5" xfId="10" applyFont="1" applyFill="1" applyBorder="1" applyAlignment="1">
      <alignment horizontal="center"/>
    </xf>
    <xf numFmtId="0" fontId="11" fillId="0" borderId="5" xfId="10" applyFont="1" applyFill="1" applyBorder="1" applyAlignment="1">
      <alignment vertical="top" wrapText="1"/>
    </xf>
    <xf numFmtId="164" fontId="11" fillId="0" borderId="5" xfId="5" applyNumberFormat="1" applyFont="1" applyFill="1" applyBorder="1" applyAlignment="1">
      <alignment vertical="center"/>
    </xf>
    <xf numFmtId="164" fontId="11" fillId="0" borderId="0" xfId="17" applyNumberFormat="1" applyFont="1" applyFill="1" applyBorder="1" applyAlignment="1">
      <alignment vertical="center"/>
    </xf>
    <xf numFmtId="3" fontId="16" fillId="0" borderId="5" xfId="1" applyNumberFormat="1" applyFont="1" applyFill="1" applyBorder="1" applyAlignment="1">
      <alignment vertical="center"/>
    </xf>
    <xf numFmtId="3" fontId="11" fillId="0" borderId="6" xfId="10" applyNumberFormat="1" applyFont="1" applyFill="1" applyBorder="1" applyAlignment="1">
      <alignment vertical="center" wrapText="1"/>
    </xf>
    <xf numFmtId="3" fontId="11" fillId="0" borderId="5" xfId="10" applyNumberFormat="1" applyFont="1" applyFill="1" applyBorder="1" applyAlignment="1">
      <alignment vertical="center" wrapText="1"/>
    </xf>
    <xf numFmtId="3" fontId="11" fillId="0" borderId="7" xfId="1" applyNumberFormat="1" applyFont="1" applyFill="1" applyBorder="1" applyAlignment="1">
      <alignment vertical="center"/>
    </xf>
    <xf numFmtId="3" fontId="11" fillId="0" borderId="8" xfId="1" applyNumberFormat="1" applyFont="1" applyFill="1" applyBorder="1" applyAlignment="1">
      <alignment vertical="center" wrapText="1"/>
    </xf>
    <xf numFmtId="3" fontId="11" fillId="0" borderId="6" xfId="1" applyNumberFormat="1" applyFont="1" applyFill="1" applyBorder="1" applyAlignment="1">
      <alignment vertical="center"/>
    </xf>
    <xf numFmtId="3" fontId="11" fillId="0" borderId="5" xfId="1" applyNumberFormat="1" applyFont="1" applyFill="1" applyBorder="1" applyAlignment="1">
      <alignment vertical="center"/>
    </xf>
    <xf numFmtId="3" fontId="11" fillId="0" borderId="5" xfId="1" applyNumberFormat="1" applyFont="1" applyFill="1" applyBorder="1" applyAlignment="1">
      <alignment vertical="center" wrapText="1"/>
    </xf>
    <xf numFmtId="3" fontId="11" fillId="0" borderId="5" xfId="10" applyNumberFormat="1" applyFont="1" applyFill="1" applyBorder="1" applyAlignment="1">
      <alignment horizontal="left" vertical="center" wrapText="1"/>
    </xf>
    <xf numFmtId="3" fontId="11" fillId="0" borderId="3" xfId="1" applyNumberFormat="1" applyFont="1" applyFill="1" applyBorder="1" applyAlignment="1">
      <alignment vertical="center"/>
    </xf>
    <xf numFmtId="3" fontId="11" fillId="0" borderId="3" xfId="10" applyNumberFormat="1" applyFont="1" applyFill="1" applyBorder="1" applyAlignment="1">
      <alignment vertical="center" wrapText="1"/>
    </xf>
    <xf numFmtId="3" fontId="11" fillId="0" borderId="7" xfId="1" applyNumberFormat="1" applyFont="1" applyFill="1" applyBorder="1" applyAlignment="1">
      <alignment horizontal="left" vertical="center" wrapText="1"/>
    </xf>
    <xf numFmtId="3" fontId="11" fillId="0" borderId="9" xfId="1" applyNumberFormat="1" applyFont="1" applyFill="1" applyBorder="1" applyAlignment="1">
      <alignment vertical="center"/>
    </xf>
    <xf numFmtId="3" fontId="11" fillId="0" borderId="8" xfId="10" applyNumberFormat="1" applyFont="1" applyFill="1" applyBorder="1" applyAlignment="1">
      <alignment vertical="center" wrapText="1"/>
    </xf>
    <xf numFmtId="3" fontId="11" fillId="0" borderId="3" xfId="1" applyNumberFormat="1" applyFont="1" applyFill="1" applyBorder="1" applyAlignment="1">
      <alignment horizontal="left" vertical="center"/>
    </xf>
    <xf numFmtId="3" fontId="11" fillId="0" borderId="6" xfId="10" applyNumberFormat="1" applyFont="1" applyFill="1" applyBorder="1" applyAlignment="1">
      <alignment vertical="top" wrapText="1"/>
    </xf>
    <xf numFmtId="3" fontId="11" fillId="0" borderId="6" xfId="10" applyNumberFormat="1" applyFont="1" applyFill="1" applyBorder="1" applyAlignment="1">
      <alignment vertical="center"/>
    </xf>
    <xf numFmtId="3" fontId="11" fillId="0" borderId="10" xfId="1" applyNumberFormat="1" applyFont="1" applyFill="1" applyBorder="1" applyAlignment="1">
      <alignment vertical="center"/>
    </xf>
    <xf numFmtId="0" fontId="10" fillId="0" borderId="8" xfId="10" applyFont="1" applyFill="1" applyBorder="1" applyAlignment="1">
      <alignment horizontal="center"/>
    </xf>
    <xf numFmtId="2" fontId="11" fillId="0" borderId="0" xfId="17" applyNumberFormat="1" applyFont="1" applyFill="1" applyBorder="1" applyAlignment="1">
      <alignment vertical="center"/>
    </xf>
    <xf numFmtId="166" fontId="12" fillId="0" borderId="5" xfId="4" applyNumberFormat="1" applyFont="1" applyFill="1" applyBorder="1" applyAlignment="1">
      <alignment horizontal="center" vertical="center"/>
    </xf>
    <xf numFmtId="166" fontId="12" fillId="0" borderId="5" xfId="4" applyNumberFormat="1" applyFont="1" applyFill="1" applyBorder="1" applyAlignment="1">
      <alignment vertical="center"/>
    </xf>
    <xf numFmtId="0" fontId="10" fillId="0" borderId="5" xfId="17" applyFont="1" applyFill="1" applyBorder="1" applyAlignment="1">
      <alignment horizontal="center" vertical="center"/>
    </xf>
    <xf numFmtId="0" fontId="10" fillId="0" borderId="5" xfId="17" applyFont="1" applyFill="1" applyBorder="1" applyAlignment="1">
      <alignment vertical="center"/>
    </xf>
    <xf numFmtId="3" fontId="17" fillId="0" borderId="10" xfId="1" applyNumberFormat="1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right"/>
    </xf>
    <xf numFmtId="0" fontId="12" fillId="0" borderId="0" xfId="0" applyFont="1"/>
    <xf numFmtId="0" fontId="12" fillId="3" borderId="1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4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/>
    </xf>
    <xf numFmtId="0" fontId="18" fillId="4" borderId="14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/>
    </xf>
    <xf numFmtId="0" fontId="18" fillId="4" borderId="0" xfId="0" applyFont="1" applyFill="1"/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center" vertical="center"/>
    </xf>
    <xf numFmtId="0" fontId="18" fillId="0" borderId="14" xfId="0" quotePrefix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/>
    </xf>
    <xf numFmtId="0" fontId="18" fillId="0" borderId="0" xfId="0" applyFont="1" applyFill="1"/>
    <xf numFmtId="0" fontId="21" fillId="0" borderId="15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center" vertical="center"/>
    </xf>
    <xf numFmtId="0" fontId="18" fillId="0" borderId="16" xfId="0" quotePrefix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20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center" vertical="center"/>
    </xf>
    <xf numFmtId="0" fontId="18" fillId="0" borderId="21" xfId="0" quotePrefix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 vertical="center"/>
    </xf>
    <xf numFmtId="0" fontId="21" fillId="0" borderId="23" xfId="0" applyFont="1" applyFill="1" applyBorder="1" applyAlignment="1">
      <alignment horizontal="center" vertical="center"/>
    </xf>
    <xf numFmtId="0" fontId="18" fillId="0" borderId="23" xfId="0" quotePrefix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left" vertical="center"/>
    </xf>
    <xf numFmtId="0" fontId="21" fillId="0" borderId="25" xfId="0" applyFont="1" applyFill="1" applyBorder="1" applyAlignment="1">
      <alignment horizontal="center" vertical="center"/>
    </xf>
    <xf numFmtId="0" fontId="18" fillId="0" borderId="25" xfId="0" quotePrefix="1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3" fillId="7" borderId="5" xfId="0" applyFont="1" applyFill="1" applyBorder="1" applyAlignment="1">
      <alignment horizontal="center"/>
    </xf>
    <xf numFmtId="0" fontId="24" fillId="7" borderId="5" xfId="0" applyFont="1" applyFill="1" applyBorder="1"/>
    <xf numFmtId="0" fontId="12" fillId="8" borderId="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2" fillId="0" borderId="0" xfId="0" applyFont="1" applyFill="1" applyBorder="1" applyAlignment="1">
      <alignment horizontal="center"/>
    </xf>
    <xf numFmtId="3" fontId="13" fillId="0" borderId="7" xfId="1" applyNumberFormat="1" applyFont="1" applyFill="1" applyBorder="1" applyAlignment="1">
      <alignment vertical="center"/>
    </xf>
    <xf numFmtId="3" fontId="13" fillId="0" borderId="5" xfId="1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8" fillId="4" borderId="16" xfId="0" quotePrefix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8" fillId="0" borderId="15" xfId="0" applyFont="1" applyBorder="1"/>
    <xf numFmtId="0" fontId="12" fillId="3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3" fontId="18" fillId="0" borderId="0" xfId="23" applyFont="1" applyBorder="1" applyAlignment="1">
      <alignment horizontal="center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left" vertical="center"/>
    </xf>
    <xf numFmtId="0" fontId="18" fillId="5" borderId="18" xfId="0" applyFont="1" applyFill="1" applyBorder="1" applyAlignment="1">
      <alignment horizontal="center" vertical="center"/>
    </xf>
    <xf numFmtId="0" fontId="18" fillId="4" borderId="15" xfId="0" quotePrefix="1" applyFont="1" applyFill="1" applyBorder="1" applyAlignment="1">
      <alignment horizontal="center" vertical="center"/>
    </xf>
    <xf numFmtId="0" fontId="18" fillId="4" borderId="24" xfId="0" quotePrefix="1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8" fillId="4" borderId="24" xfId="0" applyFont="1" applyFill="1" applyBorder="1" applyAlignment="1">
      <alignment horizontal="left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20" xfId="0" quotePrefix="1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4" borderId="27" xfId="0" quotePrefix="1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4" borderId="25" xfId="0" quotePrefix="1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left" vertical="center"/>
    </xf>
    <xf numFmtId="0" fontId="18" fillId="0" borderId="30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center" vertical="center"/>
    </xf>
    <xf numFmtId="0" fontId="18" fillId="4" borderId="26" xfId="0" quotePrefix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2" fillId="0" borderId="14" xfId="0" quotePrefix="1" applyFont="1" applyFill="1" applyBorder="1" applyAlignment="1">
      <alignment horizontal="center" vertical="center"/>
    </xf>
    <xf numFmtId="0" fontId="22" fillId="0" borderId="21" xfId="0" quotePrefix="1" applyFont="1" applyFill="1" applyBorder="1" applyAlignment="1">
      <alignment horizontal="center" vertical="center"/>
    </xf>
    <xf numFmtId="0" fontId="22" fillId="0" borderId="23" xfId="0" quotePrefix="1" applyFont="1" applyFill="1" applyBorder="1" applyAlignment="1">
      <alignment horizontal="center" vertical="center"/>
    </xf>
    <xf numFmtId="0" fontId="22" fillId="4" borderId="16" xfId="0" quotePrefix="1" applyFont="1" applyFill="1" applyBorder="1" applyAlignment="1">
      <alignment horizontal="center" vertical="center"/>
    </xf>
    <xf numFmtId="0" fontId="22" fillId="0" borderId="16" xfId="0" quotePrefix="1" applyFont="1" applyFill="1" applyBorder="1" applyAlignment="1">
      <alignment horizontal="center" vertical="center"/>
    </xf>
    <xf numFmtId="0" fontId="22" fillId="4" borderId="27" xfId="0" quotePrefix="1" applyFont="1" applyFill="1" applyBorder="1" applyAlignment="1">
      <alignment horizontal="center" vertical="center"/>
    </xf>
    <xf numFmtId="0" fontId="22" fillId="4" borderId="14" xfId="0" quotePrefix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3" fontId="11" fillId="0" borderId="3" xfId="10" applyNumberFormat="1" applyFont="1" applyFill="1" applyBorder="1" applyAlignment="1">
      <alignment horizontal="left" vertical="center" wrapText="1"/>
    </xf>
    <xf numFmtId="3" fontId="11" fillId="0" borderId="6" xfId="10" applyNumberFormat="1" applyFont="1" applyFill="1" applyBorder="1" applyAlignment="1">
      <alignment horizontal="left" vertical="center" wrapText="1"/>
    </xf>
    <xf numFmtId="0" fontId="10" fillId="0" borderId="3" xfId="17" applyFont="1" applyFill="1" applyBorder="1" applyAlignment="1">
      <alignment horizontal="center" vertical="center"/>
    </xf>
    <xf numFmtId="0" fontId="10" fillId="0" borderId="4" xfId="17" applyFont="1" applyFill="1" applyBorder="1" applyAlignment="1">
      <alignment horizontal="center" vertical="center"/>
    </xf>
    <xf numFmtId="0" fontId="10" fillId="0" borderId="0" xfId="17" applyFont="1" applyFill="1" applyAlignment="1">
      <alignment horizontal="center" vertical="center"/>
    </xf>
    <xf numFmtId="0" fontId="10" fillId="0" borderId="3" xfId="17" applyFont="1" applyFill="1" applyBorder="1" applyAlignment="1">
      <alignment horizontal="center" vertical="center" wrapText="1"/>
    </xf>
    <xf numFmtId="0" fontId="10" fillId="0" borderId="8" xfId="17" applyFont="1" applyFill="1" applyBorder="1" applyAlignment="1">
      <alignment horizontal="center"/>
    </xf>
    <xf numFmtId="0" fontId="10" fillId="0" borderId="2" xfId="17" applyFont="1" applyFill="1" applyBorder="1" applyAlignment="1">
      <alignment horizontal="center"/>
    </xf>
    <xf numFmtId="0" fontId="10" fillId="0" borderId="10" xfId="17" applyFont="1" applyFill="1" applyBorder="1" applyAlignment="1">
      <alignment horizontal="center"/>
    </xf>
  </cellXfs>
  <cellStyles count="24">
    <cellStyle name="20% - Accenߋ汉" xfId="2" xr:uid="{00000000-0005-0000-0000-000000000000}"/>
    <cellStyle name="75" xfId="3" xr:uid="{00000000-0005-0000-0000-000001000000}"/>
    <cellStyle name="Comma 2" xfId="5" xr:uid="{00000000-0005-0000-0000-000003000000}"/>
    <cellStyle name="Comma 3" xfId="6" xr:uid="{00000000-0005-0000-0000-000004000000}"/>
    <cellStyle name="Comma 4" xfId="7" xr:uid="{00000000-0005-0000-0000-000005000000}"/>
    <cellStyle name="Comma 5" xfId="4" xr:uid="{00000000-0005-0000-0000-000006000000}"/>
    <cellStyle name="Header1" xfId="8" xr:uid="{00000000-0005-0000-0000-000007000000}"/>
    <cellStyle name="Header2" xfId="9" xr:uid="{00000000-0005-0000-0000-000008000000}"/>
    <cellStyle name="Normal 16" xfId="10" xr:uid="{00000000-0005-0000-0000-00000A000000}"/>
    <cellStyle name="Normal 2" xfId="11" xr:uid="{00000000-0005-0000-0000-00000B000000}"/>
    <cellStyle name="Normal 3" xfId="12" xr:uid="{00000000-0005-0000-0000-00000C000000}"/>
    <cellStyle name="Normal 4" xfId="1" xr:uid="{00000000-0005-0000-0000-00000D000000}"/>
    <cellStyle name="เครื่องหมายจุลภาค 2" xfId="13" xr:uid="{00000000-0005-0000-0000-00000E000000}"/>
    <cellStyle name="เครื่องหมายจุลภาค 3" xfId="14" xr:uid="{00000000-0005-0000-0000-00000F000000}"/>
    <cellStyle name="จุลภาค" xfId="23" builtinId="3"/>
    <cellStyle name="น้บะภฒ_95" xfId="15" xr:uid="{00000000-0005-0000-0000-000010000000}"/>
    <cellStyle name="ปกติ" xfId="0" builtinId="0"/>
    <cellStyle name="ปกติ 2" xfId="16" xr:uid="{00000000-0005-0000-0000-000011000000}"/>
    <cellStyle name="ปกติ_แบบฟอร์ม นผ.3.2ปี2556" xfId="17" xr:uid="{00000000-0005-0000-0000-000012000000}"/>
    <cellStyle name="ฤธถ [0]_95" xfId="18" xr:uid="{00000000-0005-0000-0000-000013000000}"/>
    <cellStyle name="ฤธถ_95" xfId="19" xr:uid="{00000000-0005-0000-0000-000014000000}"/>
    <cellStyle name="ล๋ศญ [0]_95" xfId="20" xr:uid="{00000000-0005-0000-0000-000015000000}"/>
    <cellStyle name="ล๋ศญ_95" xfId="21" xr:uid="{00000000-0005-0000-0000-000016000000}"/>
    <cellStyle name="วฅมุ_4ฟ๙ฝวภ๛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workbookViewId="0">
      <selection activeCell="X19" sqref="X19"/>
    </sheetView>
  </sheetViews>
  <sheetFormatPr defaultRowHeight="21.75"/>
  <cols>
    <col min="1" max="1" width="32.42578125" style="41" customWidth="1"/>
    <col min="2" max="2" width="11.7109375" style="41" customWidth="1"/>
    <col min="3" max="3" width="19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372</v>
      </c>
    </row>
    <row r="2" spans="1:30">
      <c r="A2" s="42" t="s">
        <v>373</v>
      </c>
      <c r="B2" s="42"/>
      <c r="S2" s="43" t="s">
        <v>71</v>
      </c>
      <c r="T2" s="43"/>
      <c r="U2" s="43"/>
    </row>
    <row r="3" spans="1:30">
      <c r="A3" s="44" t="s">
        <v>404</v>
      </c>
      <c r="D3" s="44" t="s">
        <v>338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265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183" t="s">
        <v>87</v>
      </c>
      <c r="E5" s="183" t="s">
        <v>88</v>
      </c>
      <c r="F5" s="183" t="s">
        <v>4</v>
      </c>
      <c r="G5" s="183" t="s">
        <v>87</v>
      </c>
      <c r="H5" s="183" t="s">
        <v>88</v>
      </c>
      <c r="I5" s="183" t="s">
        <v>4</v>
      </c>
      <c r="J5" s="183" t="s">
        <v>87</v>
      </c>
      <c r="K5" s="183" t="s">
        <v>88</v>
      </c>
      <c r="L5" s="183" t="s">
        <v>4</v>
      </c>
      <c r="M5" s="205"/>
      <c r="N5" s="183" t="s">
        <v>87</v>
      </c>
      <c r="O5" s="183" t="s">
        <v>88</v>
      </c>
      <c r="P5" s="183" t="s">
        <v>4</v>
      </c>
      <c r="Q5" s="185"/>
      <c r="R5" s="209"/>
      <c r="S5" s="209"/>
      <c r="T5" s="209"/>
      <c r="U5" s="209"/>
      <c r="V5" s="184" t="s">
        <v>89</v>
      </c>
      <c r="W5" s="184" t="s">
        <v>90</v>
      </c>
      <c r="X5" s="184" t="s">
        <v>89</v>
      </c>
      <c r="Y5" s="184" t="s">
        <v>90</v>
      </c>
      <c r="Z5" s="184" t="s">
        <v>89</v>
      </c>
      <c r="AA5" s="184" t="s">
        <v>90</v>
      </c>
      <c r="AB5" s="184" t="s">
        <v>89</v>
      </c>
      <c r="AC5" s="184" t="s">
        <v>90</v>
      </c>
    </row>
    <row r="6" spans="1:30" s="58" customFormat="1" ht="22.5" thickBot="1">
      <c r="A6" s="142" t="s">
        <v>472</v>
      </c>
      <c r="B6" s="166" t="s">
        <v>84</v>
      </c>
      <c r="C6" s="201" t="s">
        <v>370</v>
      </c>
      <c r="D6" s="168">
        <v>4</v>
      </c>
      <c r="E6" s="168">
        <v>16</v>
      </c>
      <c r="F6" s="168">
        <v>20</v>
      </c>
      <c r="G6" s="168">
        <v>4</v>
      </c>
      <c r="H6" s="168">
        <v>16</v>
      </c>
      <c r="I6" s="168">
        <v>20</v>
      </c>
      <c r="J6" s="168">
        <v>4</v>
      </c>
      <c r="K6" s="168">
        <v>16</v>
      </c>
      <c r="L6" s="168">
        <v>20</v>
      </c>
      <c r="M6" s="168"/>
      <c r="N6" s="168"/>
      <c r="O6" s="168"/>
      <c r="P6" s="168"/>
      <c r="Q6" s="169"/>
      <c r="R6" s="170" t="s">
        <v>374</v>
      </c>
      <c r="S6" s="171" t="s">
        <v>123</v>
      </c>
      <c r="T6" s="172"/>
      <c r="U6" s="172" t="s">
        <v>123</v>
      </c>
      <c r="V6" s="57"/>
      <c r="W6" s="57"/>
      <c r="X6" s="57"/>
      <c r="Y6" s="57"/>
      <c r="Z6" s="57"/>
      <c r="AA6" s="57"/>
      <c r="AB6" s="57"/>
      <c r="AC6" s="57"/>
    </row>
    <row r="7" spans="1:30" ht="22.5" thickBot="1">
      <c r="A7" s="68" t="s">
        <v>335</v>
      </c>
      <c r="B7" s="69"/>
      <c r="C7" s="70"/>
      <c r="D7" s="71">
        <f t="shared" ref="D7:L7" si="0">SUM(D6:D6)</f>
        <v>4</v>
      </c>
      <c r="E7" s="71">
        <f t="shared" si="0"/>
        <v>16</v>
      </c>
      <c r="F7" s="71">
        <f t="shared" si="0"/>
        <v>20</v>
      </c>
      <c r="G7" s="71">
        <f t="shared" si="0"/>
        <v>4</v>
      </c>
      <c r="H7" s="71">
        <f t="shared" si="0"/>
        <v>16</v>
      </c>
      <c r="I7" s="71">
        <f t="shared" si="0"/>
        <v>20</v>
      </c>
      <c r="J7" s="71">
        <f t="shared" si="0"/>
        <v>4</v>
      </c>
      <c r="K7" s="71">
        <f t="shared" si="0"/>
        <v>16</v>
      </c>
      <c r="L7" s="71">
        <f t="shared" si="0"/>
        <v>20</v>
      </c>
      <c r="M7" s="71"/>
      <c r="N7" s="71"/>
      <c r="O7" s="71"/>
      <c r="P7" s="71"/>
      <c r="Q7" s="71"/>
      <c r="R7" s="71"/>
      <c r="S7" s="72"/>
      <c r="T7" s="71"/>
      <c r="U7" s="71"/>
      <c r="V7" s="89">
        <f t="shared" ref="V7:AC7" si="1">SUM(V6)</f>
        <v>0</v>
      </c>
      <c r="W7" s="89">
        <f t="shared" si="1"/>
        <v>0</v>
      </c>
      <c r="X7" s="89">
        <f t="shared" si="1"/>
        <v>0</v>
      </c>
      <c r="Y7" s="89">
        <f t="shared" si="1"/>
        <v>0</v>
      </c>
      <c r="Z7" s="89">
        <f t="shared" si="1"/>
        <v>0</v>
      </c>
      <c r="AA7" s="89">
        <f t="shared" si="1"/>
        <v>0</v>
      </c>
      <c r="AB7" s="89">
        <f t="shared" si="1"/>
        <v>0</v>
      </c>
      <c r="AC7" s="89">
        <f t="shared" si="1"/>
        <v>0</v>
      </c>
    </row>
    <row r="8" spans="1:30" s="81" customFormat="1">
      <c r="A8" s="73" t="s">
        <v>471</v>
      </c>
      <c r="B8" s="74" t="s">
        <v>84</v>
      </c>
      <c r="C8" s="75" t="s">
        <v>473</v>
      </c>
      <c r="D8" s="76"/>
      <c r="E8" s="76"/>
      <c r="F8" s="76">
        <v>20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7"/>
      <c r="R8" s="49" t="s">
        <v>374</v>
      </c>
      <c r="S8" s="78"/>
      <c r="T8" s="76"/>
      <c r="U8" s="76" t="s">
        <v>123</v>
      </c>
      <c r="V8" s="80"/>
      <c r="W8" s="80"/>
      <c r="X8" s="80"/>
      <c r="Y8" s="80"/>
      <c r="Z8" s="80"/>
      <c r="AA8" s="80"/>
      <c r="AB8" s="80"/>
      <c r="AC8" s="80"/>
    </row>
    <row r="9" spans="1:30" s="81" customFormat="1">
      <c r="A9" s="82"/>
      <c r="B9" s="83"/>
      <c r="C9" s="84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  <c r="R9" s="59"/>
      <c r="S9" s="87"/>
      <c r="T9" s="85"/>
      <c r="U9" s="85"/>
      <c r="V9" s="80"/>
      <c r="W9" s="80"/>
      <c r="X9" s="80"/>
      <c r="Y9" s="80"/>
      <c r="Z9" s="80"/>
      <c r="AA9" s="80"/>
      <c r="AB9" s="80"/>
      <c r="AC9" s="80"/>
    </row>
    <row r="10" spans="1:30" s="81" customFormat="1" ht="22.5" thickBot="1">
      <c r="A10" s="82"/>
      <c r="B10" s="83"/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  <c r="R10" s="59"/>
      <c r="S10" s="87"/>
      <c r="T10" s="85"/>
      <c r="U10" s="85"/>
      <c r="V10" s="80"/>
      <c r="W10" s="80"/>
      <c r="X10" s="80"/>
      <c r="Y10" s="80"/>
      <c r="Z10" s="80"/>
      <c r="AA10" s="80"/>
      <c r="AB10" s="80"/>
      <c r="AC10" s="80"/>
    </row>
    <row r="11" spans="1:30" ht="22.5" thickBot="1">
      <c r="A11" s="68" t="s">
        <v>460</v>
      </c>
      <c r="B11" s="69"/>
      <c r="C11" s="70"/>
      <c r="D11" s="71">
        <f t="shared" ref="D11:L11" si="2">SUM(D8:D10)</f>
        <v>0</v>
      </c>
      <c r="E11" s="71">
        <f t="shared" si="2"/>
        <v>0</v>
      </c>
      <c r="F11" s="71">
        <f t="shared" si="2"/>
        <v>20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/>
      <c r="N11" s="71"/>
      <c r="O11" s="71"/>
      <c r="P11" s="71"/>
      <c r="Q11" s="71"/>
      <c r="R11" s="71"/>
      <c r="S11" s="72"/>
      <c r="T11" s="71">
        <f t="shared" ref="T11:AC11" si="3">SUM(T8:T10)</f>
        <v>0</v>
      </c>
      <c r="U11" s="71">
        <f t="shared" si="3"/>
        <v>0</v>
      </c>
      <c r="V11" s="89">
        <f t="shared" si="3"/>
        <v>0</v>
      </c>
      <c r="W11" s="89">
        <f t="shared" si="3"/>
        <v>0</v>
      </c>
      <c r="X11" s="89">
        <f t="shared" si="3"/>
        <v>0</v>
      </c>
      <c r="Y11" s="89">
        <f t="shared" si="3"/>
        <v>0</v>
      </c>
      <c r="Z11" s="89">
        <f t="shared" si="3"/>
        <v>0</v>
      </c>
      <c r="AA11" s="89">
        <f t="shared" si="3"/>
        <v>0</v>
      </c>
      <c r="AB11" s="89">
        <f t="shared" si="3"/>
        <v>0</v>
      </c>
      <c r="AC11" s="89">
        <f t="shared" si="3"/>
        <v>0</v>
      </c>
      <c r="AD11" s="90">
        <f>SUM(V11:AC11)</f>
        <v>0</v>
      </c>
    </row>
    <row r="12" spans="1:30" s="81" customFormat="1">
      <c r="A12" s="97"/>
      <c r="B12" s="98"/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59"/>
      <c r="S12" s="101"/>
      <c r="T12" s="102"/>
      <c r="U12" s="102"/>
      <c r="V12" s="80"/>
      <c r="W12" s="80"/>
      <c r="X12" s="80"/>
      <c r="Y12" s="80"/>
      <c r="Z12" s="80"/>
      <c r="AA12" s="80"/>
      <c r="AB12" s="80"/>
      <c r="AC12" s="80"/>
    </row>
    <row r="13" spans="1:30" s="81" customFormat="1" ht="22.5" thickBot="1">
      <c r="A13" s="103"/>
      <c r="B13" s="104"/>
      <c r="C13" s="105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3"/>
      <c r="S13" s="107"/>
      <c r="T13" s="108"/>
      <c r="U13" s="108"/>
      <c r="V13" s="80"/>
      <c r="W13" s="80"/>
      <c r="X13" s="80"/>
      <c r="Y13" s="80"/>
      <c r="Z13" s="80"/>
      <c r="AA13" s="80"/>
      <c r="AB13" s="80"/>
      <c r="AC13" s="80"/>
    </row>
    <row r="14" spans="1:30" ht="22.5" thickBot="1">
      <c r="A14" s="68"/>
      <c r="B14" s="69"/>
      <c r="C14" s="70"/>
      <c r="D14" s="71">
        <f t="shared" ref="D14:L14" si="4">SUM(D12:D13)</f>
        <v>0</v>
      </c>
      <c r="E14" s="71">
        <f t="shared" si="4"/>
        <v>0</v>
      </c>
      <c r="F14" s="71">
        <f t="shared" si="4"/>
        <v>0</v>
      </c>
      <c r="G14" s="71">
        <f t="shared" si="4"/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/>
      <c r="N14" s="71"/>
      <c r="O14" s="71"/>
      <c r="P14" s="71"/>
      <c r="Q14" s="71"/>
      <c r="R14" s="71"/>
      <c r="S14" s="72"/>
      <c r="T14" s="71">
        <f t="shared" ref="T14:AC14" si="5">SUM(T12:T13)</f>
        <v>0</v>
      </c>
      <c r="U14" s="71">
        <f t="shared" si="5"/>
        <v>0</v>
      </c>
      <c r="V14" s="89">
        <f t="shared" si="5"/>
        <v>0</v>
      </c>
      <c r="W14" s="89">
        <f t="shared" si="5"/>
        <v>0</v>
      </c>
      <c r="X14" s="89">
        <f t="shared" si="5"/>
        <v>0</v>
      </c>
      <c r="Y14" s="89">
        <f t="shared" si="5"/>
        <v>0</v>
      </c>
      <c r="Z14" s="89">
        <f t="shared" si="5"/>
        <v>0</v>
      </c>
      <c r="AA14" s="89">
        <f t="shared" si="5"/>
        <v>0</v>
      </c>
      <c r="AB14" s="89">
        <f t="shared" si="5"/>
        <v>0</v>
      </c>
      <c r="AC14" s="89">
        <f t="shared" si="5"/>
        <v>0</v>
      </c>
    </row>
    <row r="15" spans="1:30">
      <c r="A15" s="109"/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</row>
    <row r="16" spans="1:30">
      <c r="A16" s="111" t="s">
        <v>4</v>
      </c>
      <c r="B16" s="111"/>
      <c r="C16" s="112"/>
      <c r="D16" s="111">
        <f t="shared" ref="D16:L16" si="6">D7+D11+D14</f>
        <v>4</v>
      </c>
      <c r="E16" s="111">
        <f t="shared" si="6"/>
        <v>16</v>
      </c>
      <c r="F16" s="111">
        <f t="shared" si="6"/>
        <v>40</v>
      </c>
      <c r="G16" s="111">
        <f t="shared" si="6"/>
        <v>4</v>
      </c>
      <c r="H16" s="111">
        <f t="shared" si="6"/>
        <v>16</v>
      </c>
      <c r="I16" s="111">
        <f t="shared" si="6"/>
        <v>20</v>
      </c>
      <c r="J16" s="111">
        <f t="shared" si="6"/>
        <v>4</v>
      </c>
      <c r="K16" s="111">
        <f t="shared" si="6"/>
        <v>16</v>
      </c>
      <c r="L16" s="111">
        <f t="shared" si="6"/>
        <v>20</v>
      </c>
      <c r="M16" s="111" t="e">
        <f>M7+M11+M14+#REF!+#REF!+#REF!</f>
        <v>#REF!</v>
      </c>
      <c r="N16" s="111" t="e">
        <f>N7+N11+N14+#REF!+#REF!+#REF!</f>
        <v>#REF!</v>
      </c>
      <c r="O16" s="111" t="e">
        <f>O7+O11+O14+#REF!+#REF!+#REF!</f>
        <v>#REF!</v>
      </c>
      <c r="P16" s="111" t="e">
        <f>P7+P11+P14+#REF!+#REF!+#REF!</f>
        <v>#REF!</v>
      </c>
      <c r="Q16" s="111" t="e">
        <f>Q7+Q11+Q14+#REF!+#REF!+#REF!</f>
        <v>#REF!</v>
      </c>
      <c r="R16" s="112"/>
      <c r="S16" s="112"/>
      <c r="T16" s="111">
        <f>T7+T11</f>
        <v>0</v>
      </c>
      <c r="U16" s="111">
        <f>U7+U11</f>
        <v>0</v>
      </c>
      <c r="V16" s="113"/>
      <c r="W16" s="113"/>
      <c r="X16" s="113"/>
      <c r="Y16" s="113"/>
      <c r="Z16" s="113"/>
      <c r="AA16" s="113"/>
      <c r="AB16" s="113"/>
      <c r="AC16" s="113"/>
    </row>
    <row r="17" spans="1:21">
      <c r="A17" s="114"/>
      <c r="B17" s="114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5"/>
      <c r="S17" s="115"/>
      <c r="T17" s="115"/>
      <c r="U17" s="115"/>
    </row>
    <row r="18" spans="1:21">
      <c r="A18" s="109"/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1">
      <c r="A19" s="109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>
      <c r="A20" s="109"/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</row>
    <row r="24" spans="1:21">
      <c r="A24" s="109"/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  <row r="25" spans="1:21">
      <c r="A25" s="109"/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1">
      <c r="A26" s="109"/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</row>
    <row r="27" spans="1:21">
      <c r="A27" s="109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>
      <c r="A29" s="109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</sheetData>
  <mergeCells count="16">
    <mergeCell ref="J4:L4"/>
    <mergeCell ref="A4:A5"/>
    <mergeCell ref="B4:B5"/>
    <mergeCell ref="C4:C5"/>
    <mergeCell ref="D4:F4"/>
    <mergeCell ref="G4:I4"/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6"/>
  <sheetViews>
    <sheetView topLeftCell="A4" workbookViewId="0">
      <pane ySplit="1005" activePane="bottomLeft"/>
      <selection activeCell="A4" sqref="A4"/>
      <selection pane="bottomLeft" activeCell="F43" sqref="F43"/>
    </sheetView>
  </sheetViews>
  <sheetFormatPr defaultRowHeight="21.75"/>
  <cols>
    <col min="1" max="1" width="45.28515625" style="41" customWidth="1"/>
    <col min="2" max="2" width="7.7109375" style="41" customWidth="1"/>
    <col min="3" max="3" width="19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101</v>
      </c>
    </row>
    <row r="2" spans="1:30">
      <c r="A2" s="42" t="s">
        <v>107</v>
      </c>
      <c r="B2" s="42"/>
      <c r="S2" s="43" t="s">
        <v>71</v>
      </c>
      <c r="T2" s="43"/>
      <c r="U2" s="43"/>
    </row>
    <row r="3" spans="1:30">
      <c r="A3" s="44" t="s">
        <v>108</v>
      </c>
      <c r="C3" s="44" t="s">
        <v>109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46" t="s">
        <v>87</v>
      </c>
      <c r="E5" s="46" t="s">
        <v>88</v>
      </c>
      <c r="F5" s="46" t="s">
        <v>4</v>
      </c>
      <c r="G5" s="46" t="s">
        <v>87</v>
      </c>
      <c r="H5" s="46" t="s">
        <v>88</v>
      </c>
      <c r="I5" s="46" t="s">
        <v>4</v>
      </c>
      <c r="J5" s="46" t="s">
        <v>87</v>
      </c>
      <c r="K5" s="46" t="s">
        <v>88</v>
      </c>
      <c r="L5" s="46" t="s">
        <v>4</v>
      </c>
      <c r="M5" s="205"/>
      <c r="N5" s="46" t="s">
        <v>87</v>
      </c>
      <c r="O5" s="46" t="s">
        <v>88</v>
      </c>
      <c r="P5" s="46" t="s">
        <v>4</v>
      </c>
      <c r="Q5" s="47"/>
      <c r="R5" s="209"/>
      <c r="S5" s="209"/>
      <c r="T5" s="209"/>
      <c r="U5" s="209"/>
      <c r="V5" s="48" t="s">
        <v>89</v>
      </c>
      <c r="W5" s="48" t="s">
        <v>90</v>
      </c>
      <c r="X5" s="48" t="s">
        <v>89</v>
      </c>
      <c r="Y5" s="48" t="s">
        <v>90</v>
      </c>
      <c r="Z5" s="48" t="s">
        <v>89</v>
      </c>
      <c r="AA5" s="48" t="s">
        <v>90</v>
      </c>
      <c r="AB5" s="48" t="s">
        <v>89</v>
      </c>
      <c r="AC5" s="48" t="s">
        <v>90</v>
      </c>
    </row>
    <row r="6" spans="1:30" s="58" customFormat="1">
      <c r="A6" s="49" t="s">
        <v>158</v>
      </c>
      <c r="B6" s="50" t="s">
        <v>86</v>
      </c>
      <c r="C6" s="202" t="s">
        <v>159</v>
      </c>
      <c r="D6" s="52">
        <v>11</v>
      </c>
      <c r="E6" s="52">
        <v>0</v>
      </c>
      <c r="F6" s="52">
        <v>11</v>
      </c>
      <c r="G6" s="52">
        <v>11</v>
      </c>
      <c r="H6" s="52">
        <v>0</v>
      </c>
      <c r="I6" s="52">
        <v>11</v>
      </c>
      <c r="J6" s="52">
        <v>11</v>
      </c>
      <c r="K6" s="52">
        <v>0</v>
      </c>
      <c r="L6" s="52">
        <v>11</v>
      </c>
      <c r="M6" s="52"/>
      <c r="N6" s="52"/>
      <c r="O6" s="52"/>
      <c r="P6" s="52"/>
      <c r="Q6" s="53"/>
      <c r="R6" s="54" t="s">
        <v>160</v>
      </c>
      <c r="S6" s="161" t="s">
        <v>123</v>
      </c>
      <c r="T6" s="56" t="s">
        <v>123</v>
      </c>
      <c r="U6" s="56"/>
      <c r="V6" s="57"/>
      <c r="W6" s="57"/>
      <c r="X6" s="57"/>
      <c r="Y6" s="57"/>
      <c r="Z6" s="57"/>
      <c r="AA6" s="57"/>
      <c r="AB6" s="57">
        <v>11</v>
      </c>
      <c r="AC6" s="57"/>
    </row>
    <row r="7" spans="1:30" s="58" customFormat="1">
      <c r="A7" s="59" t="s">
        <v>161</v>
      </c>
      <c r="B7" s="60" t="s">
        <v>86</v>
      </c>
      <c r="C7" s="199" t="s">
        <v>159</v>
      </c>
      <c r="D7" s="62">
        <v>10</v>
      </c>
      <c r="E7" s="62">
        <v>0</v>
      </c>
      <c r="F7" s="62">
        <v>10</v>
      </c>
      <c r="G7" s="62">
        <v>10</v>
      </c>
      <c r="H7" s="62">
        <v>0</v>
      </c>
      <c r="I7" s="63">
        <v>10</v>
      </c>
      <c r="J7" s="63">
        <v>10</v>
      </c>
      <c r="K7" s="63">
        <v>0</v>
      </c>
      <c r="L7" s="63">
        <v>10</v>
      </c>
      <c r="M7" s="62"/>
      <c r="N7" s="62"/>
      <c r="O7" s="62"/>
      <c r="P7" s="62"/>
      <c r="Q7" s="64"/>
      <c r="R7" s="65" t="s">
        <v>162</v>
      </c>
      <c r="S7" s="87" t="s">
        <v>123</v>
      </c>
      <c r="T7" s="67" t="s">
        <v>123</v>
      </c>
      <c r="U7" s="67"/>
      <c r="V7" s="57"/>
      <c r="W7" s="57"/>
      <c r="X7" s="57"/>
      <c r="Y7" s="57"/>
      <c r="Z7" s="57"/>
      <c r="AA7" s="57"/>
      <c r="AB7" s="57">
        <v>10</v>
      </c>
      <c r="AC7" s="57"/>
    </row>
    <row r="8" spans="1:30" s="58" customFormat="1" ht="22.5" thickBot="1">
      <c r="A8" s="49" t="s">
        <v>189</v>
      </c>
      <c r="B8" s="50" t="s">
        <v>86</v>
      </c>
      <c r="C8" s="202" t="s">
        <v>190</v>
      </c>
      <c r="D8" s="52">
        <v>11</v>
      </c>
      <c r="E8" s="52">
        <v>1</v>
      </c>
      <c r="F8" s="52">
        <v>12</v>
      </c>
      <c r="G8" s="52">
        <v>11</v>
      </c>
      <c r="H8" s="52">
        <v>1</v>
      </c>
      <c r="I8" s="52">
        <v>12</v>
      </c>
      <c r="J8" s="52">
        <v>11</v>
      </c>
      <c r="K8" s="52">
        <v>1</v>
      </c>
      <c r="L8" s="52">
        <v>12</v>
      </c>
      <c r="M8" s="52"/>
      <c r="N8" s="52"/>
      <c r="O8" s="52"/>
      <c r="P8" s="52"/>
      <c r="Q8" s="53"/>
      <c r="R8" s="54" t="s">
        <v>160</v>
      </c>
      <c r="S8" s="161" t="s">
        <v>123</v>
      </c>
      <c r="T8" s="56" t="s">
        <v>123</v>
      </c>
      <c r="U8" s="56"/>
      <c r="V8" s="57"/>
      <c r="W8" s="57"/>
      <c r="X8" s="57"/>
      <c r="Y8" s="57"/>
      <c r="Z8" s="57"/>
      <c r="AA8" s="57"/>
      <c r="AB8" s="57">
        <v>12</v>
      </c>
      <c r="AC8" s="57"/>
    </row>
    <row r="9" spans="1:30" ht="22.5" thickBot="1">
      <c r="A9" s="71" t="s">
        <v>95</v>
      </c>
      <c r="B9" s="69"/>
      <c r="C9" s="70"/>
      <c r="D9" s="71">
        <f t="shared" ref="D9:L9" si="0">SUM(D6:D8)</f>
        <v>32</v>
      </c>
      <c r="E9" s="71">
        <f t="shared" si="0"/>
        <v>1</v>
      </c>
      <c r="F9" s="71">
        <f t="shared" si="0"/>
        <v>33</v>
      </c>
      <c r="G9" s="71">
        <f t="shared" si="0"/>
        <v>32</v>
      </c>
      <c r="H9" s="71">
        <f t="shared" si="0"/>
        <v>1</v>
      </c>
      <c r="I9" s="71">
        <f t="shared" si="0"/>
        <v>33</v>
      </c>
      <c r="J9" s="71">
        <f t="shared" si="0"/>
        <v>32</v>
      </c>
      <c r="K9" s="71">
        <f t="shared" si="0"/>
        <v>1</v>
      </c>
      <c r="L9" s="71">
        <f t="shared" si="0"/>
        <v>33</v>
      </c>
      <c r="M9" s="71"/>
      <c r="N9" s="71"/>
      <c r="O9" s="71"/>
      <c r="P9" s="71"/>
      <c r="Q9" s="71"/>
      <c r="R9" s="71"/>
      <c r="S9" s="72"/>
      <c r="T9" s="71">
        <f>SUM(T7:T8)</f>
        <v>0</v>
      </c>
      <c r="U9" s="71">
        <f>SUM(U7:U8)</f>
        <v>0</v>
      </c>
      <c r="V9" s="48"/>
      <c r="W9" s="48"/>
      <c r="X9" s="48"/>
      <c r="Y9" s="48"/>
      <c r="Z9" s="48"/>
      <c r="AA9" s="48"/>
      <c r="AB9" s="48"/>
      <c r="AC9" s="48"/>
    </row>
    <row r="10" spans="1:30" s="58" customFormat="1">
      <c r="A10" s="59" t="s">
        <v>167</v>
      </c>
      <c r="B10" s="60" t="s">
        <v>86</v>
      </c>
      <c r="C10" s="199" t="s">
        <v>228</v>
      </c>
      <c r="D10" s="62">
        <v>10</v>
      </c>
      <c r="E10" s="62">
        <v>1</v>
      </c>
      <c r="F10" s="62">
        <v>11</v>
      </c>
      <c r="G10" s="62">
        <v>10</v>
      </c>
      <c r="H10" s="62">
        <v>1</v>
      </c>
      <c r="I10" s="63">
        <v>11</v>
      </c>
      <c r="J10" s="63">
        <v>10</v>
      </c>
      <c r="K10" s="63">
        <v>1</v>
      </c>
      <c r="L10" s="63">
        <v>11</v>
      </c>
      <c r="M10" s="62"/>
      <c r="N10" s="62"/>
      <c r="O10" s="62"/>
      <c r="P10" s="62"/>
      <c r="Q10" s="64"/>
      <c r="R10" s="54" t="s">
        <v>160</v>
      </c>
      <c r="S10" s="87" t="s">
        <v>123</v>
      </c>
      <c r="T10" s="67" t="s">
        <v>123</v>
      </c>
      <c r="U10" s="67"/>
      <c r="V10" s="57"/>
      <c r="W10" s="57"/>
      <c r="X10" s="57"/>
      <c r="Y10" s="57"/>
      <c r="Z10" s="57"/>
      <c r="AA10" s="57"/>
      <c r="AB10" s="57">
        <v>11</v>
      </c>
      <c r="AC10" s="57"/>
    </row>
    <row r="11" spans="1:30" s="81" customFormat="1" ht="22.5" thickBot="1">
      <c r="A11" s="59" t="s">
        <v>161</v>
      </c>
      <c r="B11" s="83" t="s">
        <v>86</v>
      </c>
      <c r="C11" s="200" t="s">
        <v>254</v>
      </c>
      <c r="D11" s="85">
        <v>13</v>
      </c>
      <c r="E11" s="85">
        <v>0</v>
      </c>
      <c r="F11" s="85">
        <v>13</v>
      </c>
      <c r="G11" s="85">
        <v>13</v>
      </c>
      <c r="H11" s="85">
        <v>0</v>
      </c>
      <c r="I11" s="85">
        <v>13</v>
      </c>
      <c r="J11" s="85">
        <v>13</v>
      </c>
      <c r="K11" s="85">
        <v>0</v>
      </c>
      <c r="L11" s="85">
        <v>13</v>
      </c>
      <c r="M11" s="85"/>
      <c r="N11" s="85"/>
      <c r="O11" s="85"/>
      <c r="P11" s="85"/>
      <c r="Q11" s="86"/>
      <c r="R11" s="59" t="s">
        <v>162</v>
      </c>
      <c r="S11" s="87" t="s">
        <v>123</v>
      </c>
      <c r="T11" s="85" t="s">
        <v>123</v>
      </c>
      <c r="U11" s="85"/>
      <c r="V11" s="80"/>
      <c r="W11" s="80"/>
      <c r="X11" s="80"/>
      <c r="Y11" s="80"/>
      <c r="Z11" s="80"/>
      <c r="AA11" s="80"/>
      <c r="AB11" s="80">
        <v>13</v>
      </c>
      <c r="AC11" s="80"/>
    </row>
    <row r="12" spans="1:30" ht="22.5" thickBot="1">
      <c r="A12" s="71" t="s">
        <v>96</v>
      </c>
      <c r="B12" s="69"/>
      <c r="C12" s="70"/>
      <c r="D12" s="71">
        <f t="shared" ref="D12:L12" si="1">SUM(D10:D11)</f>
        <v>23</v>
      </c>
      <c r="E12" s="71">
        <f t="shared" si="1"/>
        <v>1</v>
      </c>
      <c r="F12" s="71">
        <f t="shared" si="1"/>
        <v>24</v>
      </c>
      <c r="G12" s="71">
        <f t="shared" si="1"/>
        <v>23</v>
      </c>
      <c r="H12" s="71">
        <f t="shared" si="1"/>
        <v>1</v>
      </c>
      <c r="I12" s="71">
        <f t="shared" si="1"/>
        <v>24</v>
      </c>
      <c r="J12" s="71">
        <f t="shared" si="1"/>
        <v>23</v>
      </c>
      <c r="K12" s="71">
        <f t="shared" si="1"/>
        <v>1</v>
      </c>
      <c r="L12" s="71">
        <f t="shared" si="1"/>
        <v>24</v>
      </c>
      <c r="M12" s="71"/>
      <c r="N12" s="71"/>
      <c r="O12" s="71"/>
      <c r="P12" s="71"/>
      <c r="Q12" s="71"/>
      <c r="R12" s="71"/>
      <c r="S12" s="72"/>
      <c r="T12" s="71">
        <f>SUM(T10:T11)</f>
        <v>0</v>
      </c>
      <c r="U12" s="71">
        <f>SUM(U10:U11)</f>
        <v>0</v>
      </c>
      <c r="V12" s="89">
        <f t="shared" ref="V12:AC12" si="2">SUM(V6:V11)</f>
        <v>0</v>
      </c>
      <c r="W12" s="89">
        <f t="shared" si="2"/>
        <v>0</v>
      </c>
      <c r="X12" s="89">
        <f t="shared" si="2"/>
        <v>0</v>
      </c>
      <c r="Y12" s="89">
        <f t="shared" si="2"/>
        <v>0</v>
      </c>
      <c r="Z12" s="89">
        <f t="shared" si="2"/>
        <v>0</v>
      </c>
      <c r="AA12" s="89">
        <f t="shared" si="2"/>
        <v>0</v>
      </c>
      <c r="AB12" s="89">
        <f t="shared" si="2"/>
        <v>57</v>
      </c>
      <c r="AC12" s="89">
        <f t="shared" si="2"/>
        <v>0</v>
      </c>
      <c r="AD12" s="90">
        <f>SUM(V12:AC12)</f>
        <v>57</v>
      </c>
    </row>
    <row r="13" spans="1:30" s="81" customFormat="1" ht="22.5" thickBot="1">
      <c r="A13" s="91" t="s">
        <v>266</v>
      </c>
      <c r="B13" s="92" t="s">
        <v>85</v>
      </c>
      <c r="C13" s="197" t="s">
        <v>267</v>
      </c>
      <c r="D13" s="94">
        <v>2</v>
      </c>
      <c r="E13" s="94">
        <v>0</v>
      </c>
      <c r="F13" s="94">
        <v>2</v>
      </c>
      <c r="G13" s="94">
        <v>2</v>
      </c>
      <c r="H13" s="94">
        <v>0</v>
      </c>
      <c r="I13" s="94">
        <v>2</v>
      </c>
      <c r="J13" s="94">
        <v>2</v>
      </c>
      <c r="K13" s="94">
        <v>0</v>
      </c>
      <c r="L13" s="94">
        <v>2</v>
      </c>
      <c r="M13" s="94"/>
      <c r="N13" s="94"/>
      <c r="O13" s="94"/>
      <c r="P13" s="94"/>
      <c r="Q13" s="94"/>
      <c r="R13" s="91" t="s">
        <v>268</v>
      </c>
      <c r="S13" s="95" t="s">
        <v>123</v>
      </c>
      <c r="T13" s="94" t="s">
        <v>123</v>
      </c>
      <c r="U13" s="94"/>
      <c r="V13" s="80"/>
      <c r="W13" s="80"/>
      <c r="X13" s="80"/>
      <c r="Y13" s="80"/>
      <c r="Z13" s="80"/>
      <c r="AA13" s="80"/>
      <c r="AB13" s="80"/>
      <c r="AC13" s="80"/>
    </row>
    <row r="14" spans="1:30" ht="22.5" thickBot="1">
      <c r="A14" s="71" t="s">
        <v>97</v>
      </c>
      <c r="B14" s="69"/>
      <c r="C14" s="70"/>
      <c r="D14" s="71">
        <f>D13</f>
        <v>2</v>
      </c>
      <c r="E14" s="71">
        <f t="shared" ref="E14:L14" si="3">E13</f>
        <v>0</v>
      </c>
      <c r="F14" s="71">
        <f t="shared" si="3"/>
        <v>2</v>
      </c>
      <c r="G14" s="71">
        <f t="shared" si="3"/>
        <v>2</v>
      </c>
      <c r="H14" s="71">
        <f t="shared" si="3"/>
        <v>0</v>
      </c>
      <c r="I14" s="71">
        <f t="shared" si="3"/>
        <v>2</v>
      </c>
      <c r="J14" s="71">
        <f t="shared" si="3"/>
        <v>2</v>
      </c>
      <c r="K14" s="71">
        <f t="shared" si="3"/>
        <v>0</v>
      </c>
      <c r="L14" s="71">
        <f t="shared" si="3"/>
        <v>2</v>
      </c>
      <c r="M14" s="71"/>
      <c r="N14" s="71"/>
      <c r="O14" s="71"/>
      <c r="P14" s="71"/>
      <c r="Q14" s="71"/>
      <c r="R14" s="71"/>
      <c r="S14" s="72"/>
      <c r="T14" s="71">
        <f>SUM(T8:T13)</f>
        <v>0</v>
      </c>
      <c r="U14" s="71">
        <f>SUM(U8:U13)</f>
        <v>0</v>
      </c>
      <c r="V14" s="89">
        <f>SUM(V8:V13)</f>
        <v>0</v>
      </c>
      <c r="W14" s="89">
        <f t="shared" ref="W14:AC14" si="4">SUM(W8:W13)</f>
        <v>0</v>
      </c>
      <c r="X14" s="89">
        <f t="shared" si="4"/>
        <v>0</v>
      </c>
      <c r="Y14" s="89">
        <f t="shared" si="4"/>
        <v>0</v>
      </c>
      <c r="Z14" s="89">
        <f t="shared" si="4"/>
        <v>0</v>
      </c>
      <c r="AA14" s="89">
        <f t="shared" si="4"/>
        <v>0</v>
      </c>
      <c r="AB14" s="89">
        <f t="shared" si="4"/>
        <v>93</v>
      </c>
      <c r="AC14" s="89">
        <f t="shared" si="4"/>
        <v>0</v>
      </c>
    </row>
    <row r="15" spans="1:30" s="58" customFormat="1">
      <c r="A15" s="59" t="s">
        <v>167</v>
      </c>
      <c r="B15" s="60" t="s">
        <v>86</v>
      </c>
      <c r="C15" s="199" t="s">
        <v>293</v>
      </c>
      <c r="D15" s="62">
        <v>9</v>
      </c>
      <c r="E15" s="62">
        <v>0</v>
      </c>
      <c r="F15" s="62">
        <v>9</v>
      </c>
      <c r="G15" s="62">
        <v>9</v>
      </c>
      <c r="H15" s="62">
        <v>0</v>
      </c>
      <c r="I15" s="63">
        <v>9</v>
      </c>
      <c r="J15" s="63">
        <v>9</v>
      </c>
      <c r="K15" s="63">
        <v>0</v>
      </c>
      <c r="L15" s="63">
        <v>9</v>
      </c>
      <c r="M15" s="62"/>
      <c r="N15" s="62"/>
      <c r="O15" s="62"/>
      <c r="P15" s="62"/>
      <c r="Q15" s="64"/>
      <c r="R15" s="54" t="s">
        <v>292</v>
      </c>
      <c r="S15" s="87" t="s">
        <v>123</v>
      </c>
      <c r="T15" s="67" t="s">
        <v>123</v>
      </c>
      <c r="U15" s="67"/>
      <c r="V15" s="57"/>
      <c r="W15" s="57"/>
      <c r="X15" s="57"/>
      <c r="Y15" s="57"/>
      <c r="Z15" s="57"/>
      <c r="AA15" s="57"/>
      <c r="AB15" s="57">
        <v>11</v>
      </c>
      <c r="AC15" s="57"/>
    </row>
    <row r="16" spans="1:30" s="81" customFormat="1" ht="22.5" thickBot="1">
      <c r="A16" s="97" t="s">
        <v>304</v>
      </c>
      <c r="B16" s="98" t="s">
        <v>86</v>
      </c>
      <c r="C16" s="198" t="s">
        <v>305</v>
      </c>
      <c r="D16" s="100">
        <v>15</v>
      </c>
      <c r="E16" s="100">
        <v>0</v>
      </c>
      <c r="F16" s="100">
        <v>15</v>
      </c>
      <c r="G16" s="100">
        <v>15</v>
      </c>
      <c r="H16" s="100">
        <v>0</v>
      </c>
      <c r="I16" s="100">
        <v>15</v>
      </c>
      <c r="J16" s="100">
        <v>15</v>
      </c>
      <c r="K16" s="100">
        <v>0</v>
      </c>
      <c r="L16" s="100">
        <v>15</v>
      </c>
      <c r="M16" s="100"/>
      <c r="N16" s="100"/>
      <c r="O16" s="100"/>
      <c r="P16" s="100"/>
      <c r="Q16" s="100"/>
      <c r="R16" s="59" t="s">
        <v>162</v>
      </c>
      <c r="S16" s="101" t="s">
        <v>123</v>
      </c>
      <c r="T16" s="100" t="s">
        <v>123</v>
      </c>
      <c r="U16" s="100"/>
      <c r="V16" s="80"/>
      <c r="W16" s="80"/>
      <c r="X16" s="80"/>
      <c r="Y16" s="80"/>
      <c r="Z16" s="80"/>
      <c r="AA16" s="80"/>
      <c r="AB16" s="80"/>
      <c r="AC16" s="80"/>
    </row>
    <row r="17" spans="1:29" ht="22.5" thickBot="1">
      <c r="A17" s="71" t="s">
        <v>262</v>
      </c>
      <c r="B17" s="69"/>
      <c r="C17" s="70"/>
      <c r="D17" s="71">
        <f>SUM(D15:D16)</f>
        <v>24</v>
      </c>
      <c r="E17" s="71">
        <f t="shared" ref="E17:L17" si="5">SUM(E15:E16)</f>
        <v>0</v>
      </c>
      <c r="F17" s="71">
        <f t="shared" si="5"/>
        <v>24</v>
      </c>
      <c r="G17" s="71">
        <f t="shared" si="5"/>
        <v>24</v>
      </c>
      <c r="H17" s="71">
        <f t="shared" si="5"/>
        <v>0</v>
      </c>
      <c r="I17" s="71">
        <f t="shared" si="5"/>
        <v>24</v>
      </c>
      <c r="J17" s="71">
        <f t="shared" si="5"/>
        <v>24</v>
      </c>
      <c r="K17" s="71">
        <f t="shared" si="5"/>
        <v>0</v>
      </c>
      <c r="L17" s="71">
        <f t="shared" si="5"/>
        <v>24</v>
      </c>
      <c r="M17" s="71"/>
      <c r="N17" s="71"/>
      <c r="O17" s="71"/>
      <c r="P17" s="71"/>
      <c r="Q17" s="71"/>
      <c r="R17" s="71"/>
      <c r="S17" s="72"/>
      <c r="T17" s="71">
        <f t="shared" ref="T17:AC17" si="6">SUM(T5:T16)</f>
        <v>0</v>
      </c>
      <c r="U17" s="71">
        <f t="shared" si="6"/>
        <v>0</v>
      </c>
      <c r="V17" s="89">
        <f t="shared" si="6"/>
        <v>0</v>
      </c>
      <c r="W17" s="89">
        <f t="shared" si="6"/>
        <v>0</v>
      </c>
      <c r="X17" s="89">
        <f t="shared" si="6"/>
        <v>0</v>
      </c>
      <c r="Y17" s="89">
        <f t="shared" si="6"/>
        <v>0</v>
      </c>
      <c r="Z17" s="89">
        <f t="shared" si="6"/>
        <v>0</v>
      </c>
      <c r="AA17" s="89">
        <f t="shared" si="6"/>
        <v>0</v>
      </c>
      <c r="AB17" s="89">
        <f t="shared" si="6"/>
        <v>218</v>
      </c>
      <c r="AC17" s="89">
        <f t="shared" si="6"/>
        <v>0</v>
      </c>
    </row>
    <row r="18" spans="1:29" s="81" customFormat="1">
      <c r="A18" s="97" t="s">
        <v>349</v>
      </c>
      <c r="B18" s="98" t="s">
        <v>86</v>
      </c>
      <c r="C18" s="198" t="s">
        <v>350</v>
      </c>
      <c r="D18" s="100">
        <v>13</v>
      </c>
      <c r="E18" s="100">
        <v>1</v>
      </c>
      <c r="F18" s="100">
        <v>14</v>
      </c>
      <c r="G18" s="100">
        <v>13</v>
      </c>
      <c r="H18" s="100">
        <v>1</v>
      </c>
      <c r="I18" s="100">
        <v>14</v>
      </c>
      <c r="J18" s="100">
        <v>13</v>
      </c>
      <c r="K18" s="100">
        <v>1</v>
      </c>
      <c r="L18" s="100">
        <v>14</v>
      </c>
      <c r="M18" s="100"/>
      <c r="N18" s="100"/>
      <c r="O18" s="100"/>
      <c r="P18" s="100"/>
      <c r="Q18" s="100"/>
      <c r="R18" s="97" t="s">
        <v>334</v>
      </c>
      <c r="S18" s="140" t="s">
        <v>123</v>
      </c>
      <c r="T18" s="100" t="s">
        <v>123</v>
      </c>
      <c r="U18" s="100"/>
      <c r="V18" s="80"/>
      <c r="W18" s="80"/>
      <c r="X18" s="80"/>
      <c r="Y18" s="80"/>
      <c r="Z18" s="80"/>
      <c r="AA18" s="80"/>
      <c r="AB18" s="80"/>
      <c r="AC18" s="80"/>
    </row>
    <row r="19" spans="1:29" s="81" customFormat="1" ht="22.5" thickBot="1">
      <c r="A19" s="97" t="s">
        <v>304</v>
      </c>
      <c r="B19" s="98" t="s">
        <v>86</v>
      </c>
      <c r="C19" s="198" t="s">
        <v>368</v>
      </c>
      <c r="D19" s="100">
        <v>14</v>
      </c>
      <c r="E19" s="100">
        <v>0</v>
      </c>
      <c r="F19" s="100">
        <v>14</v>
      </c>
      <c r="G19" s="100">
        <v>14</v>
      </c>
      <c r="H19" s="100">
        <v>0</v>
      </c>
      <c r="I19" s="100">
        <v>14</v>
      </c>
      <c r="J19" s="100">
        <v>14</v>
      </c>
      <c r="K19" s="100">
        <v>0</v>
      </c>
      <c r="L19" s="100">
        <v>14</v>
      </c>
      <c r="M19" s="100"/>
      <c r="N19" s="100"/>
      <c r="O19" s="100"/>
      <c r="P19" s="100"/>
      <c r="Q19" s="100"/>
      <c r="R19" s="97" t="s">
        <v>334</v>
      </c>
      <c r="S19" s="140" t="s">
        <v>123</v>
      </c>
      <c r="T19" s="100" t="s">
        <v>123</v>
      </c>
      <c r="U19" s="100"/>
      <c r="V19" s="80"/>
      <c r="W19" s="80"/>
      <c r="X19" s="80"/>
      <c r="Y19" s="80"/>
      <c r="Z19" s="80"/>
      <c r="AA19" s="80"/>
      <c r="AB19" s="80"/>
      <c r="AC19" s="80"/>
    </row>
    <row r="20" spans="1:29" ht="22.5" thickBot="1">
      <c r="A20" s="68" t="s">
        <v>335</v>
      </c>
      <c r="B20" s="69"/>
      <c r="C20" s="70"/>
      <c r="D20" s="71">
        <f>SUM(D18:D19)</f>
        <v>27</v>
      </c>
      <c r="E20" s="71">
        <f t="shared" ref="E20:L20" si="7">SUM(E18:E19)</f>
        <v>1</v>
      </c>
      <c r="F20" s="71">
        <f t="shared" si="7"/>
        <v>28</v>
      </c>
      <c r="G20" s="71">
        <f t="shared" si="7"/>
        <v>27</v>
      </c>
      <c r="H20" s="71">
        <f t="shared" si="7"/>
        <v>1</v>
      </c>
      <c r="I20" s="71">
        <f t="shared" si="7"/>
        <v>28</v>
      </c>
      <c r="J20" s="71">
        <f t="shared" si="7"/>
        <v>27</v>
      </c>
      <c r="K20" s="71">
        <f t="shared" si="7"/>
        <v>1</v>
      </c>
      <c r="L20" s="71">
        <f t="shared" si="7"/>
        <v>28</v>
      </c>
      <c r="M20" s="71"/>
      <c r="N20" s="71"/>
      <c r="O20" s="71"/>
      <c r="P20" s="71"/>
      <c r="Q20" s="71"/>
      <c r="R20" s="71"/>
      <c r="S20" s="72"/>
      <c r="T20" s="71">
        <f t="shared" ref="T20:AC20" si="8">SUM(T8:T19)</f>
        <v>0</v>
      </c>
      <c r="U20" s="71">
        <f t="shared" si="8"/>
        <v>0</v>
      </c>
      <c r="V20" s="89">
        <f t="shared" si="8"/>
        <v>0</v>
      </c>
      <c r="W20" s="89">
        <f t="shared" si="8"/>
        <v>0</v>
      </c>
      <c r="X20" s="89">
        <f t="shared" si="8"/>
        <v>0</v>
      </c>
      <c r="Y20" s="89">
        <f t="shared" si="8"/>
        <v>0</v>
      </c>
      <c r="Z20" s="89">
        <f t="shared" si="8"/>
        <v>0</v>
      </c>
      <c r="AA20" s="89">
        <f t="shared" si="8"/>
        <v>0</v>
      </c>
      <c r="AB20" s="89">
        <f t="shared" si="8"/>
        <v>415</v>
      </c>
      <c r="AC20" s="89">
        <f t="shared" si="8"/>
        <v>0</v>
      </c>
    </row>
    <row r="21" spans="1:29" s="81" customFormat="1">
      <c r="A21" s="97" t="s">
        <v>158</v>
      </c>
      <c r="B21" s="98" t="s">
        <v>86</v>
      </c>
      <c r="C21" s="198" t="s">
        <v>444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97"/>
      <c r="S21" s="140"/>
      <c r="T21" s="100"/>
      <c r="U21" s="100"/>
      <c r="V21" s="80"/>
      <c r="W21" s="80"/>
      <c r="X21" s="80"/>
      <c r="Y21" s="80"/>
      <c r="Z21" s="80"/>
      <c r="AA21" s="80"/>
      <c r="AB21" s="80"/>
      <c r="AC21" s="80"/>
    </row>
    <row r="22" spans="1:29" s="81" customFormat="1">
      <c r="A22" s="97"/>
      <c r="B22" s="98"/>
      <c r="C22" s="9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97"/>
      <c r="S22" s="140"/>
      <c r="T22" s="100"/>
      <c r="U22" s="100"/>
      <c r="V22" s="80"/>
      <c r="W22" s="80"/>
      <c r="X22" s="80"/>
      <c r="Y22" s="80"/>
      <c r="Z22" s="80"/>
      <c r="AA22" s="80"/>
      <c r="AB22" s="80"/>
      <c r="AC22" s="80"/>
    </row>
    <row r="23" spans="1:29" s="81" customFormat="1">
      <c r="A23" s="97"/>
      <c r="B23" s="98"/>
      <c r="C23" s="99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97"/>
      <c r="S23" s="140"/>
      <c r="T23" s="100"/>
      <c r="U23" s="100"/>
      <c r="V23" s="80"/>
      <c r="W23" s="80"/>
      <c r="X23" s="80"/>
      <c r="Y23" s="80"/>
      <c r="Z23" s="80"/>
      <c r="AA23" s="80"/>
      <c r="AB23" s="80"/>
      <c r="AC23" s="80"/>
    </row>
    <row r="24" spans="1:29" s="81" customFormat="1" ht="22.5" thickBot="1">
      <c r="A24" s="103"/>
      <c r="B24" s="104"/>
      <c r="C24" s="105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3"/>
      <c r="S24" s="141"/>
      <c r="T24" s="106"/>
      <c r="U24" s="106"/>
      <c r="V24" s="80"/>
      <c r="W24" s="80"/>
      <c r="X24" s="80"/>
      <c r="Y24" s="80"/>
      <c r="Z24" s="80"/>
      <c r="AA24" s="80"/>
      <c r="AB24" s="80"/>
      <c r="AC24" s="80"/>
    </row>
    <row r="25" spans="1:29" ht="22.5" thickBot="1">
      <c r="A25" s="68" t="s">
        <v>443</v>
      </c>
      <c r="B25" s="69"/>
      <c r="C25" s="70"/>
      <c r="D25" s="71">
        <f>SUM(D21:D24)</f>
        <v>0</v>
      </c>
      <c r="E25" s="71">
        <f t="shared" ref="E25:L25" si="9">SUM(E21:E24)</f>
        <v>0</v>
      </c>
      <c r="F25" s="71">
        <f t="shared" si="9"/>
        <v>0</v>
      </c>
      <c r="G25" s="71">
        <f t="shared" si="9"/>
        <v>0</v>
      </c>
      <c r="H25" s="71">
        <f t="shared" si="9"/>
        <v>0</v>
      </c>
      <c r="I25" s="71">
        <f t="shared" si="9"/>
        <v>0</v>
      </c>
      <c r="J25" s="71">
        <f t="shared" si="9"/>
        <v>0</v>
      </c>
      <c r="K25" s="71">
        <f t="shared" si="9"/>
        <v>0</v>
      </c>
      <c r="L25" s="71">
        <f t="shared" si="9"/>
        <v>0</v>
      </c>
      <c r="M25" s="71"/>
      <c r="N25" s="71"/>
      <c r="O25" s="71"/>
      <c r="P25" s="71"/>
      <c r="Q25" s="71"/>
      <c r="R25" s="71"/>
      <c r="S25" s="72"/>
      <c r="T25" s="71">
        <f t="shared" ref="T25:AC25" si="10">SUM(T13:T24)</f>
        <v>0</v>
      </c>
      <c r="U25" s="71">
        <f t="shared" si="10"/>
        <v>0</v>
      </c>
      <c r="V25" s="89">
        <f t="shared" si="10"/>
        <v>0</v>
      </c>
      <c r="W25" s="89">
        <f t="shared" si="10"/>
        <v>0</v>
      </c>
      <c r="X25" s="89">
        <f t="shared" si="10"/>
        <v>0</v>
      </c>
      <c r="Y25" s="89">
        <f t="shared" si="10"/>
        <v>0</v>
      </c>
      <c r="Z25" s="89">
        <f t="shared" si="10"/>
        <v>0</v>
      </c>
      <c r="AA25" s="89">
        <f t="shared" si="10"/>
        <v>0</v>
      </c>
      <c r="AB25" s="89">
        <f t="shared" si="10"/>
        <v>737</v>
      </c>
      <c r="AC25" s="89">
        <f t="shared" si="10"/>
        <v>0</v>
      </c>
    </row>
    <row r="26" spans="1:29">
      <c r="A26" s="109"/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</row>
    <row r="27" spans="1:29">
      <c r="A27" s="111" t="s">
        <v>4</v>
      </c>
      <c r="B27" s="111"/>
      <c r="C27" s="112"/>
      <c r="D27" s="111">
        <f>D9+D12+D14+D17+D20+D25</f>
        <v>108</v>
      </c>
      <c r="E27" s="111">
        <f t="shared" ref="E27:L27" si="11">E9+E12+E14+E17+E20+E25</f>
        <v>3</v>
      </c>
      <c r="F27" s="111">
        <f t="shared" si="11"/>
        <v>111</v>
      </c>
      <c r="G27" s="111">
        <f t="shared" si="11"/>
        <v>108</v>
      </c>
      <c r="H27" s="111">
        <f t="shared" si="11"/>
        <v>3</v>
      </c>
      <c r="I27" s="111">
        <f t="shared" si="11"/>
        <v>111</v>
      </c>
      <c r="J27" s="111">
        <f t="shared" si="11"/>
        <v>108</v>
      </c>
      <c r="K27" s="111">
        <f t="shared" si="11"/>
        <v>3</v>
      </c>
      <c r="L27" s="111">
        <f t="shared" si="11"/>
        <v>111</v>
      </c>
      <c r="M27" s="111" t="e">
        <f>M9+M12+M25+#REF!+#REF!+#REF!</f>
        <v>#REF!</v>
      </c>
      <c r="N27" s="111" t="e">
        <f>N9+N12+N25+#REF!+#REF!+#REF!</f>
        <v>#REF!</v>
      </c>
      <c r="O27" s="111" t="e">
        <f>O9+O12+O25+#REF!+#REF!+#REF!</f>
        <v>#REF!</v>
      </c>
      <c r="P27" s="111" t="e">
        <f>P9+P12+P25+#REF!+#REF!+#REF!</f>
        <v>#REF!</v>
      </c>
      <c r="Q27" s="111" t="e">
        <f>Q9+Q12+Q25+#REF!+#REF!+#REF!</f>
        <v>#REF!</v>
      </c>
      <c r="R27" s="112"/>
      <c r="S27" s="112"/>
      <c r="T27" s="111">
        <f>T9+T12</f>
        <v>0</v>
      </c>
      <c r="U27" s="111">
        <f>U9+U12</f>
        <v>0</v>
      </c>
      <c r="V27" s="113"/>
      <c r="W27" s="113"/>
      <c r="X27" s="113"/>
      <c r="Y27" s="113"/>
      <c r="Z27" s="113"/>
      <c r="AA27" s="113"/>
      <c r="AB27" s="113"/>
      <c r="AC27" s="113"/>
    </row>
    <row r="28" spans="1:29">
      <c r="A28" s="114"/>
      <c r="B28" s="114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5"/>
      <c r="S28" s="115"/>
      <c r="T28" s="115"/>
      <c r="U28" s="115"/>
    </row>
    <row r="29" spans="1:29">
      <c r="A29" s="109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9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9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>
      <c r="A36" s="109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>
      <c r="A38" s="109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  <row r="39" spans="1:21">
      <c r="A39" s="109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  <row r="40" spans="1:21">
      <c r="A40" s="109"/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1">
      <c r="A41" s="109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</row>
    <row r="42" spans="1:21">
      <c r="A42" s="109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</row>
    <row r="43" spans="1:21">
      <c r="A43" s="109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</row>
    <row r="44" spans="1:21">
      <c r="A44" s="109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</row>
    <row r="45" spans="1:21">
      <c r="A45" s="109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</row>
    <row r="46" spans="1:21">
      <c r="A46" s="109"/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</row>
  </sheetData>
  <mergeCells count="16">
    <mergeCell ref="J4:L4"/>
    <mergeCell ref="A4:A5"/>
    <mergeCell ref="B4:B5"/>
    <mergeCell ref="C4:C5"/>
    <mergeCell ref="D4:F4"/>
    <mergeCell ref="G4:I4"/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44"/>
  <sheetViews>
    <sheetView workbookViewId="0">
      <pane ySplit="2145" topLeftCell="A19" activePane="bottomLeft"/>
      <selection pane="bottomLeft" activeCell="L28" sqref="L28"/>
    </sheetView>
  </sheetViews>
  <sheetFormatPr defaultRowHeight="21.75"/>
  <cols>
    <col min="1" max="1" width="45.28515625" style="41" customWidth="1"/>
    <col min="2" max="2" width="7.7109375" style="41" customWidth="1"/>
    <col min="3" max="3" width="19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101</v>
      </c>
    </row>
    <row r="2" spans="1:30">
      <c r="A2" s="42" t="s">
        <v>107</v>
      </c>
      <c r="B2" s="42"/>
      <c r="S2" s="43" t="s">
        <v>71</v>
      </c>
      <c r="T2" s="43"/>
      <c r="U2" s="43"/>
    </row>
    <row r="3" spans="1:30">
      <c r="A3" s="44" t="s">
        <v>108</v>
      </c>
      <c r="C3" s="44" t="s">
        <v>109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123" t="s">
        <v>87</v>
      </c>
      <c r="E5" s="123" t="s">
        <v>88</v>
      </c>
      <c r="F5" s="123" t="s">
        <v>4</v>
      </c>
      <c r="G5" s="123" t="s">
        <v>87</v>
      </c>
      <c r="H5" s="123" t="s">
        <v>88</v>
      </c>
      <c r="I5" s="123" t="s">
        <v>4</v>
      </c>
      <c r="J5" s="123" t="s">
        <v>87</v>
      </c>
      <c r="K5" s="123" t="s">
        <v>88</v>
      </c>
      <c r="L5" s="123" t="s">
        <v>4</v>
      </c>
      <c r="M5" s="205"/>
      <c r="N5" s="123" t="s">
        <v>87</v>
      </c>
      <c r="O5" s="123" t="s">
        <v>88</v>
      </c>
      <c r="P5" s="123" t="s">
        <v>4</v>
      </c>
      <c r="Q5" s="125"/>
      <c r="R5" s="209"/>
      <c r="S5" s="209"/>
      <c r="T5" s="209"/>
      <c r="U5" s="209"/>
      <c r="V5" s="124" t="s">
        <v>89</v>
      </c>
      <c r="W5" s="124" t="s">
        <v>90</v>
      </c>
      <c r="X5" s="124" t="s">
        <v>89</v>
      </c>
      <c r="Y5" s="124" t="s">
        <v>90</v>
      </c>
      <c r="Z5" s="124" t="s">
        <v>89</v>
      </c>
      <c r="AA5" s="124" t="s">
        <v>90</v>
      </c>
      <c r="AB5" s="124" t="s">
        <v>89</v>
      </c>
      <c r="AC5" s="124" t="s">
        <v>90</v>
      </c>
    </row>
    <row r="6" spans="1:30" s="58" customFormat="1">
      <c r="A6" s="49" t="s">
        <v>167</v>
      </c>
      <c r="B6" s="50" t="s">
        <v>86</v>
      </c>
      <c r="C6" s="51" t="s">
        <v>168</v>
      </c>
      <c r="D6" s="52">
        <v>10</v>
      </c>
      <c r="E6" s="52">
        <v>0</v>
      </c>
      <c r="F6" s="52">
        <v>10</v>
      </c>
      <c r="G6" s="52">
        <v>10</v>
      </c>
      <c r="H6" s="52">
        <v>0</v>
      </c>
      <c r="I6" s="52">
        <v>10</v>
      </c>
      <c r="J6" s="52">
        <v>10</v>
      </c>
      <c r="K6" s="52">
        <v>0</v>
      </c>
      <c r="L6" s="52">
        <v>10</v>
      </c>
      <c r="M6" s="52"/>
      <c r="N6" s="52"/>
      <c r="O6" s="52"/>
      <c r="P6" s="52"/>
      <c r="Q6" s="53"/>
      <c r="R6" s="54" t="s">
        <v>162</v>
      </c>
      <c r="S6" s="55"/>
      <c r="T6" s="56" t="s">
        <v>123</v>
      </c>
      <c r="U6" s="56"/>
      <c r="V6" s="57"/>
      <c r="W6" s="57"/>
      <c r="X6" s="57"/>
      <c r="Y6" s="57"/>
      <c r="Z6" s="57"/>
      <c r="AA6" s="57"/>
      <c r="AB6" s="57">
        <v>10</v>
      </c>
      <c r="AC6" s="57"/>
    </row>
    <row r="7" spans="1:30" s="58" customFormat="1">
      <c r="A7" s="59" t="s">
        <v>169</v>
      </c>
      <c r="B7" s="60" t="s">
        <v>86</v>
      </c>
      <c r="C7" s="122" t="s">
        <v>168</v>
      </c>
      <c r="D7" s="62">
        <v>11</v>
      </c>
      <c r="E7" s="62">
        <v>0</v>
      </c>
      <c r="F7" s="62">
        <v>11</v>
      </c>
      <c r="G7" s="62">
        <v>11</v>
      </c>
      <c r="H7" s="62">
        <v>0</v>
      </c>
      <c r="I7" s="63">
        <v>11</v>
      </c>
      <c r="J7" s="63">
        <v>10</v>
      </c>
      <c r="K7" s="63">
        <v>0</v>
      </c>
      <c r="L7" s="63">
        <v>10</v>
      </c>
      <c r="M7" s="62"/>
      <c r="N7" s="62"/>
      <c r="O7" s="62"/>
      <c r="P7" s="62"/>
      <c r="Q7" s="64"/>
      <c r="R7" s="65" t="s">
        <v>170</v>
      </c>
      <c r="S7" s="66"/>
      <c r="T7" s="67" t="s">
        <v>123</v>
      </c>
      <c r="U7" s="67"/>
      <c r="V7" s="57"/>
      <c r="W7" s="57"/>
      <c r="X7" s="57"/>
      <c r="Y7" s="57"/>
      <c r="Z7" s="57"/>
      <c r="AA7" s="57"/>
      <c r="AB7" s="57">
        <v>11</v>
      </c>
      <c r="AC7" s="57"/>
    </row>
    <row r="8" spans="1:30" s="58" customFormat="1" ht="22.5" thickBot="1">
      <c r="A8" s="59" t="s">
        <v>199</v>
      </c>
      <c r="B8" s="60" t="s">
        <v>86</v>
      </c>
      <c r="C8" s="122" t="s">
        <v>200</v>
      </c>
      <c r="D8" s="62">
        <v>11</v>
      </c>
      <c r="E8" s="62">
        <v>1</v>
      </c>
      <c r="F8" s="62">
        <v>12</v>
      </c>
      <c r="G8" s="62">
        <v>11</v>
      </c>
      <c r="H8" s="62">
        <v>1</v>
      </c>
      <c r="I8" s="63">
        <v>12</v>
      </c>
      <c r="J8" s="63">
        <v>11</v>
      </c>
      <c r="K8" s="63">
        <v>1</v>
      </c>
      <c r="L8" s="63">
        <v>12</v>
      </c>
      <c r="M8" s="62"/>
      <c r="N8" s="62"/>
      <c r="O8" s="62"/>
      <c r="P8" s="62"/>
      <c r="Q8" s="64"/>
      <c r="R8" s="65" t="s">
        <v>170</v>
      </c>
      <c r="S8" s="66"/>
      <c r="T8" s="67" t="s">
        <v>123</v>
      </c>
      <c r="U8" s="67"/>
      <c r="V8" s="57"/>
      <c r="W8" s="57"/>
      <c r="X8" s="57"/>
      <c r="Y8" s="57"/>
      <c r="Z8" s="57"/>
      <c r="AA8" s="57"/>
      <c r="AB8" s="57">
        <v>12</v>
      </c>
      <c r="AC8" s="57"/>
    </row>
    <row r="9" spans="1:30" ht="22.5" thickBot="1">
      <c r="A9" s="68" t="s">
        <v>95</v>
      </c>
      <c r="B9" s="69"/>
      <c r="C9" s="70"/>
      <c r="D9" s="71">
        <f t="shared" ref="D9:L9" si="0">SUM(D6:D8)</f>
        <v>32</v>
      </c>
      <c r="E9" s="71">
        <f t="shared" si="0"/>
        <v>1</v>
      </c>
      <c r="F9" s="71">
        <f t="shared" si="0"/>
        <v>33</v>
      </c>
      <c r="G9" s="71">
        <f t="shared" si="0"/>
        <v>32</v>
      </c>
      <c r="H9" s="71">
        <f t="shared" si="0"/>
        <v>1</v>
      </c>
      <c r="I9" s="71">
        <f t="shared" si="0"/>
        <v>33</v>
      </c>
      <c r="J9" s="71">
        <f t="shared" si="0"/>
        <v>31</v>
      </c>
      <c r="K9" s="71">
        <f t="shared" si="0"/>
        <v>1</v>
      </c>
      <c r="L9" s="71">
        <f t="shared" si="0"/>
        <v>32</v>
      </c>
      <c r="M9" s="71"/>
      <c r="N9" s="71"/>
      <c r="O9" s="71"/>
      <c r="P9" s="71"/>
      <c r="Q9" s="71"/>
      <c r="R9" s="71"/>
      <c r="S9" s="72"/>
      <c r="T9" s="71">
        <f>SUM(T7:T8)</f>
        <v>0</v>
      </c>
      <c r="U9" s="71">
        <f>SUM(U7:U8)</f>
        <v>0</v>
      </c>
      <c r="V9" s="124"/>
      <c r="W9" s="124"/>
      <c r="X9" s="124"/>
      <c r="Y9" s="124"/>
      <c r="Z9" s="124"/>
      <c r="AA9" s="124"/>
      <c r="AB9" s="124"/>
      <c r="AC9" s="124"/>
    </row>
    <row r="10" spans="1:30" s="58" customFormat="1">
      <c r="A10" s="49" t="s">
        <v>167</v>
      </c>
      <c r="B10" s="50" t="s">
        <v>86</v>
      </c>
      <c r="C10" s="51" t="s">
        <v>232</v>
      </c>
      <c r="D10" s="52">
        <v>8</v>
      </c>
      <c r="E10" s="52">
        <v>0</v>
      </c>
      <c r="F10" s="52">
        <v>8</v>
      </c>
      <c r="G10" s="52">
        <v>8</v>
      </c>
      <c r="H10" s="52">
        <v>0</v>
      </c>
      <c r="I10" s="52">
        <v>8</v>
      </c>
      <c r="J10" s="52">
        <v>8</v>
      </c>
      <c r="K10" s="52">
        <v>0</v>
      </c>
      <c r="L10" s="52">
        <v>8</v>
      </c>
      <c r="M10" s="52"/>
      <c r="N10" s="52"/>
      <c r="O10" s="52"/>
      <c r="P10" s="52"/>
      <c r="Q10" s="53"/>
      <c r="R10" s="65" t="s">
        <v>170</v>
      </c>
      <c r="S10" s="55"/>
      <c r="T10" s="56" t="s">
        <v>123</v>
      </c>
      <c r="U10" s="56"/>
      <c r="V10" s="57"/>
      <c r="W10" s="57"/>
      <c r="X10" s="57"/>
      <c r="Y10" s="57"/>
      <c r="Z10" s="57"/>
      <c r="AA10" s="57"/>
      <c r="AB10" s="57">
        <v>8</v>
      </c>
      <c r="AC10" s="57"/>
    </row>
    <row r="11" spans="1:30" s="81" customFormat="1">
      <c r="A11" s="82" t="s">
        <v>161</v>
      </c>
      <c r="B11" s="83" t="s">
        <v>86</v>
      </c>
      <c r="C11" s="84" t="s">
        <v>260</v>
      </c>
      <c r="D11" s="85">
        <v>6</v>
      </c>
      <c r="E11" s="85">
        <v>0</v>
      </c>
      <c r="F11" s="85">
        <v>6</v>
      </c>
      <c r="G11" s="85">
        <v>6</v>
      </c>
      <c r="H11" s="85">
        <v>0</v>
      </c>
      <c r="I11" s="85">
        <v>6</v>
      </c>
      <c r="J11" s="85">
        <v>6</v>
      </c>
      <c r="K11" s="85">
        <v>0</v>
      </c>
      <c r="L11" s="85">
        <v>6</v>
      </c>
      <c r="M11" s="85"/>
      <c r="N11" s="85"/>
      <c r="O11" s="85"/>
      <c r="P11" s="85"/>
      <c r="Q11" s="86"/>
      <c r="R11" s="59" t="s">
        <v>162</v>
      </c>
      <c r="S11" s="87"/>
      <c r="T11" s="85" t="s">
        <v>123</v>
      </c>
      <c r="U11" s="85"/>
      <c r="V11" s="80"/>
      <c r="W11" s="80"/>
      <c r="X11" s="80"/>
      <c r="Y11" s="80"/>
      <c r="Z11" s="80"/>
      <c r="AA11" s="80"/>
      <c r="AB11" s="80">
        <v>6</v>
      </c>
      <c r="AC11" s="80"/>
    </row>
    <row r="12" spans="1:30" s="81" customFormat="1" ht="22.5" thickBot="1">
      <c r="A12" s="82" t="s">
        <v>256</v>
      </c>
      <c r="B12" s="83" t="s">
        <v>86</v>
      </c>
      <c r="C12" s="84" t="s">
        <v>261</v>
      </c>
      <c r="D12" s="85">
        <v>7</v>
      </c>
      <c r="E12" s="85">
        <v>0</v>
      </c>
      <c r="F12" s="85">
        <v>7</v>
      </c>
      <c r="G12" s="85">
        <v>7</v>
      </c>
      <c r="H12" s="85">
        <v>0</v>
      </c>
      <c r="I12" s="85">
        <v>7</v>
      </c>
      <c r="J12" s="85">
        <v>7</v>
      </c>
      <c r="K12" s="85">
        <v>0</v>
      </c>
      <c r="L12" s="85">
        <v>7</v>
      </c>
      <c r="M12" s="85"/>
      <c r="N12" s="85"/>
      <c r="O12" s="85"/>
      <c r="P12" s="85"/>
      <c r="Q12" s="86"/>
      <c r="R12" s="59" t="s">
        <v>162</v>
      </c>
      <c r="S12" s="87"/>
      <c r="T12" s="85" t="s">
        <v>123</v>
      </c>
      <c r="U12" s="85"/>
      <c r="V12" s="80"/>
      <c r="W12" s="80"/>
      <c r="X12" s="80"/>
      <c r="Y12" s="80"/>
      <c r="Z12" s="80"/>
      <c r="AA12" s="80"/>
      <c r="AB12" s="80">
        <v>7</v>
      </c>
      <c r="AC12" s="80"/>
    </row>
    <row r="13" spans="1:30" ht="22.5" thickBot="1">
      <c r="A13" s="68" t="s">
        <v>96</v>
      </c>
      <c r="B13" s="69"/>
      <c r="C13" s="70"/>
      <c r="D13" s="71">
        <f t="shared" ref="D13:L13" si="1">SUM(D10:D12)</f>
        <v>21</v>
      </c>
      <c r="E13" s="71">
        <f t="shared" si="1"/>
        <v>0</v>
      </c>
      <c r="F13" s="71">
        <f t="shared" si="1"/>
        <v>21</v>
      </c>
      <c r="G13" s="71">
        <f t="shared" si="1"/>
        <v>21</v>
      </c>
      <c r="H13" s="71">
        <f t="shared" si="1"/>
        <v>0</v>
      </c>
      <c r="I13" s="71">
        <f t="shared" si="1"/>
        <v>21</v>
      </c>
      <c r="J13" s="71">
        <f t="shared" si="1"/>
        <v>21</v>
      </c>
      <c r="K13" s="71">
        <f t="shared" si="1"/>
        <v>0</v>
      </c>
      <c r="L13" s="71">
        <f t="shared" si="1"/>
        <v>21</v>
      </c>
      <c r="M13" s="71"/>
      <c r="N13" s="71"/>
      <c r="O13" s="71"/>
      <c r="P13" s="71"/>
      <c r="Q13" s="71"/>
      <c r="R13" s="71"/>
      <c r="S13" s="72"/>
      <c r="T13" s="71">
        <f>SUM(T10:T12)</f>
        <v>0</v>
      </c>
      <c r="U13" s="71">
        <f>SUM(U10:U12)</f>
        <v>0</v>
      </c>
      <c r="V13" s="89">
        <f t="shared" ref="V13:AC13" si="2">SUM(V6:V12)</f>
        <v>0</v>
      </c>
      <c r="W13" s="89">
        <f t="shared" si="2"/>
        <v>0</v>
      </c>
      <c r="X13" s="89">
        <f t="shared" si="2"/>
        <v>0</v>
      </c>
      <c r="Y13" s="89">
        <f t="shared" si="2"/>
        <v>0</v>
      </c>
      <c r="Z13" s="89">
        <f t="shared" si="2"/>
        <v>0</v>
      </c>
      <c r="AA13" s="89">
        <f t="shared" si="2"/>
        <v>0</v>
      </c>
      <c r="AB13" s="89">
        <f t="shared" si="2"/>
        <v>54</v>
      </c>
      <c r="AC13" s="89">
        <f t="shared" si="2"/>
        <v>0</v>
      </c>
      <c r="AD13" s="90">
        <f>SUM(V13:AC13)</f>
        <v>54</v>
      </c>
    </row>
    <row r="14" spans="1:30" s="81" customFormat="1" ht="22.5" thickBot="1">
      <c r="A14" s="91" t="s">
        <v>266</v>
      </c>
      <c r="B14" s="92" t="s">
        <v>85</v>
      </c>
      <c r="C14" s="93" t="s">
        <v>270</v>
      </c>
      <c r="D14" s="94">
        <v>2</v>
      </c>
      <c r="E14" s="94">
        <v>0</v>
      </c>
      <c r="F14" s="94">
        <v>2</v>
      </c>
      <c r="G14" s="94">
        <v>2</v>
      </c>
      <c r="H14" s="94">
        <v>0</v>
      </c>
      <c r="I14" s="94">
        <v>2</v>
      </c>
      <c r="J14" s="94">
        <v>2</v>
      </c>
      <c r="K14" s="94">
        <v>0</v>
      </c>
      <c r="L14" s="94">
        <v>2</v>
      </c>
      <c r="M14" s="94"/>
      <c r="N14" s="94"/>
      <c r="O14" s="94"/>
      <c r="P14" s="94"/>
      <c r="Q14" s="94"/>
      <c r="R14" s="91" t="s">
        <v>268</v>
      </c>
      <c r="S14" s="95"/>
      <c r="T14" s="94" t="s">
        <v>123</v>
      </c>
      <c r="U14" s="94"/>
      <c r="V14" s="80"/>
      <c r="W14" s="80"/>
      <c r="X14" s="80"/>
      <c r="Y14" s="80"/>
      <c r="Z14" s="80"/>
      <c r="AA14" s="80"/>
      <c r="AB14" s="80"/>
      <c r="AC14" s="80"/>
    </row>
    <row r="15" spans="1:30" ht="22.5" thickBot="1">
      <c r="A15" s="68" t="s">
        <v>97</v>
      </c>
      <c r="B15" s="69"/>
      <c r="C15" s="70"/>
      <c r="D15" s="71">
        <f>D14</f>
        <v>2</v>
      </c>
      <c r="E15" s="71">
        <f t="shared" ref="E15:L15" si="3">E14</f>
        <v>0</v>
      </c>
      <c r="F15" s="71">
        <f t="shared" si="3"/>
        <v>2</v>
      </c>
      <c r="G15" s="71">
        <f t="shared" si="3"/>
        <v>2</v>
      </c>
      <c r="H15" s="71">
        <f t="shared" si="3"/>
        <v>0</v>
      </c>
      <c r="I15" s="71">
        <f t="shared" si="3"/>
        <v>2</v>
      </c>
      <c r="J15" s="71">
        <f t="shared" si="3"/>
        <v>2</v>
      </c>
      <c r="K15" s="71">
        <f t="shared" si="3"/>
        <v>0</v>
      </c>
      <c r="L15" s="71">
        <f t="shared" si="3"/>
        <v>2</v>
      </c>
      <c r="M15" s="71"/>
      <c r="N15" s="71"/>
      <c r="O15" s="71"/>
      <c r="P15" s="71"/>
      <c r="Q15" s="71"/>
      <c r="R15" s="71"/>
      <c r="S15" s="72"/>
      <c r="T15" s="71">
        <f>SUM(T8:T14)</f>
        <v>0</v>
      </c>
      <c r="U15" s="71">
        <f>SUM(U8:U14)</f>
        <v>0</v>
      </c>
      <c r="V15" s="89">
        <f>SUM(V8:V14)</f>
        <v>0</v>
      </c>
      <c r="W15" s="89">
        <f t="shared" ref="W15:AC15" si="4">SUM(W8:W14)</f>
        <v>0</v>
      </c>
      <c r="X15" s="89">
        <f t="shared" si="4"/>
        <v>0</v>
      </c>
      <c r="Y15" s="89">
        <f t="shared" si="4"/>
        <v>0</v>
      </c>
      <c r="Z15" s="89">
        <f t="shared" si="4"/>
        <v>0</v>
      </c>
      <c r="AA15" s="89">
        <f t="shared" si="4"/>
        <v>0</v>
      </c>
      <c r="AB15" s="89">
        <f t="shared" si="4"/>
        <v>87</v>
      </c>
      <c r="AC15" s="89">
        <f t="shared" si="4"/>
        <v>0</v>
      </c>
    </row>
    <row r="16" spans="1:30" s="81" customFormat="1">
      <c r="A16" s="82" t="s">
        <v>167</v>
      </c>
      <c r="B16" s="83" t="s">
        <v>86</v>
      </c>
      <c r="C16" s="84" t="s">
        <v>306</v>
      </c>
      <c r="D16" s="85">
        <v>9</v>
      </c>
      <c r="E16" s="85">
        <v>0</v>
      </c>
      <c r="F16" s="85">
        <v>9</v>
      </c>
      <c r="G16" s="85">
        <v>9</v>
      </c>
      <c r="H16" s="85">
        <v>0</v>
      </c>
      <c r="I16" s="85">
        <v>9</v>
      </c>
      <c r="J16" s="85">
        <v>7</v>
      </c>
      <c r="K16" s="85">
        <v>0</v>
      </c>
      <c r="L16" s="85">
        <v>7</v>
      </c>
      <c r="M16" s="85"/>
      <c r="N16" s="85"/>
      <c r="O16" s="85"/>
      <c r="P16" s="85"/>
      <c r="Q16" s="86"/>
      <c r="R16" s="54" t="s">
        <v>292</v>
      </c>
      <c r="S16" s="87"/>
      <c r="T16" s="85" t="s">
        <v>123</v>
      </c>
      <c r="U16" s="85"/>
      <c r="V16" s="80"/>
      <c r="W16" s="80"/>
      <c r="X16" s="80"/>
      <c r="Y16" s="80"/>
      <c r="Z16" s="80"/>
      <c r="AA16" s="80"/>
      <c r="AB16" s="80">
        <v>6</v>
      </c>
      <c r="AC16" s="80"/>
    </row>
    <row r="17" spans="1:29" s="81" customFormat="1">
      <c r="A17" s="82" t="s">
        <v>169</v>
      </c>
      <c r="B17" s="83" t="s">
        <v>86</v>
      </c>
      <c r="C17" s="84" t="s">
        <v>310</v>
      </c>
      <c r="D17" s="85">
        <v>15</v>
      </c>
      <c r="E17" s="85">
        <v>0</v>
      </c>
      <c r="F17" s="85">
        <v>15</v>
      </c>
      <c r="G17" s="85">
        <v>15</v>
      </c>
      <c r="H17" s="85">
        <v>0</v>
      </c>
      <c r="I17" s="85">
        <v>15</v>
      </c>
      <c r="J17" s="85">
        <v>14</v>
      </c>
      <c r="K17" s="85">
        <v>0</v>
      </c>
      <c r="L17" s="85">
        <v>14</v>
      </c>
      <c r="M17" s="85"/>
      <c r="N17" s="85"/>
      <c r="O17" s="85"/>
      <c r="P17" s="85"/>
      <c r="Q17" s="86"/>
      <c r="R17" s="59" t="s">
        <v>311</v>
      </c>
      <c r="S17" s="87"/>
      <c r="T17" s="85" t="s">
        <v>123</v>
      </c>
      <c r="U17" s="85"/>
      <c r="V17" s="80"/>
      <c r="W17" s="80"/>
      <c r="X17" s="80"/>
      <c r="Y17" s="80"/>
      <c r="Z17" s="80"/>
      <c r="AA17" s="80"/>
      <c r="AB17" s="80"/>
      <c r="AC17" s="80"/>
    </row>
    <row r="18" spans="1:29" s="81" customFormat="1">
      <c r="A18" s="59" t="s">
        <v>256</v>
      </c>
      <c r="B18" s="83" t="s">
        <v>86</v>
      </c>
      <c r="C18" s="84" t="s">
        <v>365</v>
      </c>
      <c r="D18" s="85">
        <v>13</v>
      </c>
      <c r="E18" s="85">
        <v>1</v>
      </c>
      <c r="F18" s="85">
        <v>14</v>
      </c>
      <c r="G18" s="85">
        <v>13</v>
      </c>
      <c r="H18" s="85">
        <v>1</v>
      </c>
      <c r="I18" s="85">
        <v>14</v>
      </c>
      <c r="J18" s="85">
        <v>13</v>
      </c>
      <c r="K18" s="85">
        <v>1</v>
      </c>
      <c r="L18" s="85">
        <v>14</v>
      </c>
      <c r="M18" s="85"/>
      <c r="N18" s="85"/>
      <c r="O18" s="85"/>
      <c r="P18" s="85"/>
      <c r="Q18" s="85"/>
      <c r="R18" s="59" t="s">
        <v>221</v>
      </c>
      <c r="S18" s="87"/>
      <c r="T18" s="85" t="s">
        <v>123</v>
      </c>
      <c r="U18" s="85"/>
      <c r="V18" s="80"/>
      <c r="W18" s="80"/>
      <c r="X18" s="80"/>
      <c r="Y18" s="80"/>
      <c r="Z18" s="80"/>
      <c r="AA18" s="80"/>
      <c r="AB18" s="80"/>
      <c r="AC18" s="80"/>
    </row>
    <row r="19" spans="1:29" s="81" customFormat="1" ht="22.5" thickBot="1">
      <c r="A19" s="82" t="s">
        <v>392</v>
      </c>
      <c r="B19" s="83" t="s">
        <v>86</v>
      </c>
      <c r="C19" s="84" t="s">
        <v>393</v>
      </c>
      <c r="D19" s="85">
        <v>14</v>
      </c>
      <c r="E19" s="85">
        <v>0</v>
      </c>
      <c r="F19" s="85">
        <v>14</v>
      </c>
      <c r="G19" s="85">
        <v>14</v>
      </c>
      <c r="H19" s="85">
        <v>0</v>
      </c>
      <c r="I19" s="85">
        <v>14</v>
      </c>
      <c r="J19" s="85">
        <v>14</v>
      </c>
      <c r="K19" s="85">
        <v>0</v>
      </c>
      <c r="L19" s="85">
        <v>14</v>
      </c>
      <c r="M19" s="85"/>
      <c r="N19" s="85"/>
      <c r="O19" s="85"/>
      <c r="P19" s="85"/>
      <c r="Q19" s="86"/>
      <c r="R19" s="59" t="s">
        <v>311</v>
      </c>
      <c r="S19" s="87"/>
      <c r="T19" s="85" t="s">
        <v>123</v>
      </c>
      <c r="U19" s="85"/>
      <c r="V19" s="80"/>
      <c r="W19" s="80"/>
      <c r="X19" s="80"/>
      <c r="Y19" s="80"/>
      <c r="Z19" s="80"/>
      <c r="AA19" s="80"/>
      <c r="AB19" s="80"/>
      <c r="AC19" s="80"/>
    </row>
    <row r="20" spans="1:29" ht="22.5" thickBot="1">
      <c r="A20" s="68" t="s">
        <v>262</v>
      </c>
      <c r="B20" s="69"/>
      <c r="C20" s="70"/>
      <c r="D20" s="71">
        <f t="shared" ref="D20:L20" si="5">SUM(D16:D19)</f>
        <v>51</v>
      </c>
      <c r="E20" s="71">
        <f t="shared" si="5"/>
        <v>1</v>
      </c>
      <c r="F20" s="71">
        <f t="shared" si="5"/>
        <v>52</v>
      </c>
      <c r="G20" s="71">
        <f t="shared" si="5"/>
        <v>51</v>
      </c>
      <c r="H20" s="71">
        <f t="shared" si="5"/>
        <v>1</v>
      </c>
      <c r="I20" s="71">
        <f t="shared" si="5"/>
        <v>52</v>
      </c>
      <c r="J20" s="71">
        <f t="shared" si="5"/>
        <v>48</v>
      </c>
      <c r="K20" s="71">
        <f t="shared" si="5"/>
        <v>1</v>
      </c>
      <c r="L20" s="71">
        <f t="shared" si="5"/>
        <v>49</v>
      </c>
      <c r="M20" s="71"/>
      <c r="N20" s="71"/>
      <c r="O20" s="71"/>
      <c r="P20" s="71"/>
      <c r="Q20" s="71"/>
      <c r="R20" s="71"/>
      <c r="S20" s="72"/>
      <c r="T20" s="71">
        <f t="shared" ref="T20:AC20" si="6">SUM(T14:T19)</f>
        <v>0</v>
      </c>
      <c r="U20" s="71">
        <f t="shared" si="6"/>
        <v>0</v>
      </c>
      <c r="V20" s="89">
        <f t="shared" si="6"/>
        <v>0</v>
      </c>
      <c r="W20" s="89">
        <f t="shared" si="6"/>
        <v>0</v>
      </c>
      <c r="X20" s="89">
        <f t="shared" si="6"/>
        <v>0</v>
      </c>
      <c r="Y20" s="89">
        <f t="shared" si="6"/>
        <v>0</v>
      </c>
      <c r="Z20" s="89">
        <f t="shared" si="6"/>
        <v>0</v>
      </c>
      <c r="AA20" s="89">
        <f t="shared" si="6"/>
        <v>0</v>
      </c>
      <c r="AB20" s="89">
        <f t="shared" si="6"/>
        <v>93</v>
      </c>
      <c r="AC20" s="89">
        <f t="shared" si="6"/>
        <v>0</v>
      </c>
    </row>
    <row r="21" spans="1:29" s="81" customFormat="1">
      <c r="A21" s="82" t="s">
        <v>347</v>
      </c>
      <c r="B21" s="83" t="s">
        <v>86</v>
      </c>
      <c r="C21" s="84" t="s">
        <v>453</v>
      </c>
      <c r="D21" s="85">
        <v>5</v>
      </c>
      <c r="E21" s="85">
        <v>0</v>
      </c>
      <c r="F21" s="85">
        <v>5</v>
      </c>
      <c r="G21" s="85">
        <v>5</v>
      </c>
      <c r="H21" s="85">
        <v>0</v>
      </c>
      <c r="I21" s="85">
        <v>5</v>
      </c>
      <c r="J21" s="85">
        <v>5</v>
      </c>
      <c r="K21" s="85">
        <v>0</v>
      </c>
      <c r="L21" s="85">
        <v>5</v>
      </c>
      <c r="M21" s="85"/>
      <c r="N21" s="85"/>
      <c r="O21" s="85"/>
      <c r="P21" s="85"/>
      <c r="Q21" s="86"/>
      <c r="R21" s="59" t="s">
        <v>454</v>
      </c>
      <c r="S21" s="87"/>
      <c r="T21" s="85" t="s">
        <v>123</v>
      </c>
      <c r="U21" s="85"/>
      <c r="V21" s="80"/>
      <c r="W21" s="80"/>
      <c r="X21" s="80"/>
      <c r="Y21" s="80"/>
      <c r="Z21" s="80"/>
      <c r="AA21" s="80"/>
      <c r="AB21" s="80"/>
      <c r="AC21" s="80"/>
    </row>
    <row r="22" spans="1:29" s="81" customFormat="1">
      <c r="A22" s="59"/>
      <c r="B22" s="83"/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59"/>
      <c r="S22" s="87"/>
      <c r="T22" s="85"/>
      <c r="U22" s="85"/>
      <c r="V22" s="80"/>
      <c r="W22" s="80"/>
      <c r="X22" s="80"/>
      <c r="Y22" s="80"/>
      <c r="Z22" s="80"/>
      <c r="AA22" s="80"/>
      <c r="AB22" s="80"/>
      <c r="AC22" s="80"/>
    </row>
    <row r="23" spans="1:29" s="81" customFormat="1" ht="22.5" thickBot="1">
      <c r="A23" s="82"/>
      <c r="B23" s="83"/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  <c r="R23" s="59"/>
      <c r="S23" s="87"/>
      <c r="T23" s="85"/>
      <c r="U23" s="85"/>
      <c r="V23" s="80"/>
      <c r="W23" s="80"/>
      <c r="X23" s="80"/>
      <c r="Y23" s="80"/>
      <c r="Z23" s="80"/>
      <c r="AA23" s="80"/>
      <c r="AB23" s="80"/>
      <c r="AC23" s="80"/>
    </row>
    <row r="24" spans="1:29" ht="22.5" thickBot="1">
      <c r="A24" s="68" t="s">
        <v>443</v>
      </c>
      <c r="B24" s="69"/>
      <c r="C24" s="70"/>
      <c r="D24" s="71">
        <f>SUM(D21:D23)</f>
        <v>5</v>
      </c>
      <c r="E24" s="71">
        <f t="shared" ref="E24:L24" si="7">SUM(E21:E23)</f>
        <v>0</v>
      </c>
      <c r="F24" s="71">
        <f t="shared" si="7"/>
        <v>5</v>
      </c>
      <c r="G24" s="71">
        <f t="shared" si="7"/>
        <v>5</v>
      </c>
      <c r="H24" s="71">
        <f t="shared" si="7"/>
        <v>0</v>
      </c>
      <c r="I24" s="71">
        <f t="shared" si="7"/>
        <v>5</v>
      </c>
      <c r="J24" s="71">
        <f t="shared" si="7"/>
        <v>5</v>
      </c>
      <c r="K24" s="71">
        <f t="shared" si="7"/>
        <v>0</v>
      </c>
      <c r="L24" s="71">
        <f t="shared" si="7"/>
        <v>5</v>
      </c>
      <c r="M24" s="71"/>
      <c r="N24" s="71"/>
      <c r="O24" s="71"/>
      <c r="P24" s="71"/>
      <c r="Q24" s="71"/>
      <c r="R24" s="71"/>
      <c r="S24" s="72"/>
      <c r="T24" s="71">
        <f t="shared" ref="T24:AC24" si="8">SUM(T18:T23)</f>
        <v>0</v>
      </c>
      <c r="U24" s="71">
        <f t="shared" si="8"/>
        <v>0</v>
      </c>
      <c r="V24" s="89">
        <f t="shared" si="8"/>
        <v>0</v>
      </c>
      <c r="W24" s="89">
        <f t="shared" si="8"/>
        <v>0</v>
      </c>
      <c r="X24" s="89">
        <f t="shared" si="8"/>
        <v>0</v>
      </c>
      <c r="Y24" s="89">
        <f t="shared" si="8"/>
        <v>0</v>
      </c>
      <c r="Z24" s="89">
        <f t="shared" si="8"/>
        <v>0</v>
      </c>
      <c r="AA24" s="89">
        <f t="shared" si="8"/>
        <v>0</v>
      </c>
      <c r="AB24" s="89">
        <f t="shared" si="8"/>
        <v>93</v>
      </c>
      <c r="AC24" s="89">
        <f t="shared" si="8"/>
        <v>0</v>
      </c>
    </row>
    <row r="25" spans="1:29">
      <c r="A25" s="109"/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9">
      <c r="A26" s="111" t="s">
        <v>4</v>
      </c>
      <c r="B26" s="111"/>
      <c r="C26" s="112"/>
      <c r="D26" s="111">
        <f>D9+D13+D15+D20+D24</f>
        <v>111</v>
      </c>
      <c r="E26" s="111">
        <f t="shared" ref="E26:L26" si="9">E9+E13+E15+E20+E24</f>
        <v>2</v>
      </c>
      <c r="F26" s="111">
        <f t="shared" si="9"/>
        <v>113</v>
      </c>
      <c r="G26" s="111">
        <f t="shared" si="9"/>
        <v>111</v>
      </c>
      <c r="H26" s="111">
        <f t="shared" si="9"/>
        <v>2</v>
      </c>
      <c r="I26" s="111">
        <f t="shared" si="9"/>
        <v>113</v>
      </c>
      <c r="J26" s="111">
        <f t="shared" si="9"/>
        <v>107</v>
      </c>
      <c r="K26" s="111">
        <f t="shared" si="9"/>
        <v>2</v>
      </c>
      <c r="L26" s="111">
        <f t="shared" si="9"/>
        <v>109</v>
      </c>
      <c r="M26" s="111" t="e">
        <f>M9+M13+M20+#REF!+#REF!+#REF!</f>
        <v>#REF!</v>
      </c>
      <c r="N26" s="111" t="e">
        <f>N9+N13+N20+#REF!+#REF!+#REF!</f>
        <v>#REF!</v>
      </c>
      <c r="O26" s="111" t="e">
        <f>O9+O13+O20+#REF!+#REF!+#REF!</f>
        <v>#REF!</v>
      </c>
      <c r="P26" s="111" t="e">
        <f>P9+P13+P20+#REF!+#REF!+#REF!</f>
        <v>#REF!</v>
      </c>
      <c r="Q26" s="111" t="e">
        <f>Q9+Q13+Q20+#REF!+#REF!+#REF!</f>
        <v>#REF!</v>
      </c>
      <c r="R26" s="112"/>
      <c r="S26" s="112"/>
      <c r="T26" s="111">
        <f>T9+T13</f>
        <v>0</v>
      </c>
      <c r="U26" s="111">
        <f>U9+U13</f>
        <v>0</v>
      </c>
      <c r="V26" s="113"/>
      <c r="W26" s="113"/>
      <c r="X26" s="113"/>
      <c r="Y26" s="113"/>
      <c r="Z26" s="113"/>
      <c r="AA26" s="113"/>
      <c r="AB26" s="113"/>
      <c r="AC26" s="113"/>
    </row>
    <row r="27" spans="1:29">
      <c r="A27" s="114"/>
      <c r="B27" s="114"/>
      <c r="C27" s="115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5"/>
      <c r="S27" s="115"/>
      <c r="T27" s="115"/>
      <c r="U27" s="115"/>
    </row>
    <row r="28" spans="1:29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9">
      <c r="A29" s="109"/>
      <c r="B29" s="109"/>
      <c r="C29" s="138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9">
      <c r="A30" s="109"/>
      <c r="B30" s="109"/>
      <c r="C30" s="138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>
      <c r="A36" s="109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>
      <c r="A38" s="109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  <row r="39" spans="1:21">
      <c r="A39" s="109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  <row r="40" spans="1:21">
      <c r="A40" s="109"/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1">
      <c r="A41" s="109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</row>
    <row r="42" spans="1:21">
      <c r="A42" s="109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</row>
    <row r="43" spans="1:21">
      <c r="A43" s="109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</row>
    <row r="44" spans="1:21">
      <c r="A44" s="109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</row>
  </sheetData>
  <mergeCells count="16"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  <mergeCell ref="J4:L4"/>
    <mergeCell ref="A4:A5"/>
    <mergeCell ref="B4:B5"/>
    <mergeCell ref="C4:C5"/>
    <mergeCell ref="D4:F4"/>
    <mergeCell ref="G4:I4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5"/>
  <sheetViews>
    <sheetView view="pageBreakPreview" zoomScaleNormal="120" zoomScaleSheetLayoutView="100" workbookViewId="0">
      <pane ySplit="2115" topLeftCell="A65" activePane="bottomLeft"/>
      <selection activeCell="I1" sqref="I1:I1048576"/>
      <selection pane="bottomLeft" activeCell="R62" sqref="R62"/>
    </sheetView>
  </sheetViews>
  <sheetFormatPr defaultRowHeight="21.75"/>
  <cols>
    <col min="1" max="1" width="45.140625" style="41" customWidth="1"/>
    <col min="2" max="2" width="7.7109375" style="41" customWidth="1"/>
    <col min="3" max="3" width="19" style="41" customWidth="1"/>
    <col min="4" max="8" width="4.5703125" style="41" customWidth="1"/>
    <col min="9" max="9" width="4.5703125" style="81" customWidth="1"/>
    <col min="10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29">
      <c r="A1" s="42" t="s">
        <v>101</v>
      </c>
    </row>
    <row r="2" spans="1:29">
      <c r="A2" s="42" t="s">
        <v>107</v>
      </c>
      <c r="B2" s="42"/>
      <c r="S2" s="43" t="s">
        <v>71</v>
      </c>
      <c r="T2" s="43"/>
      <c r="U2" s="43"/>
    </row>
    <row r="3" spans="1:29">
      <c r="A3" s="44" t="s">
        <v>110</v>
      </c>
      <c r="B3" s="44" t="s">
        <v>119</v>
      </c>
      <c r="S3" s="43"/>
      <c r="T3" s="43"/>
      <c r="U3" s="43"/>
    </row>
    <row r="4" spans="1:29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</row>
    <row r="5" spans="1:29">
      <c r="A5" s="209"/>
      <c r="B5" s="209"/>
      <c r="C5" s="211"/>
      <c r="D5" s="46" t="s">
        <v>87</v>
      </c>
      <c r="E5" s="46" t="s">
        <v>88</v>
      </c>
      <c r="F5" s="46" t="s">
        <v>4</v>
      </c>
      <c r="G5" s="46" t="s">
        <v>87</v>
      </c>
      <c r="H5" s="133" t="s">
        <v>88</v>
      </c>
      <c r="I5" s="134" t="s">
        <v>4</v>
      </c>
      <c r="J5" s="46" t="s">
        <v>87</v>
      </c>
      <c r="K5" s="46" t="s">
        <v>88</v>
      </c>
      <c r="L5" s="46" t="s">
        <v>4</v>
      </c>
      <c r="M5" s="205"/>
      <c r="N5" s="46" t="s">
        <v>87</v>
      </c>
      <c r="O5" s="46" t="s">
        <v>88</v>
      </c>
      <c r="P5" s="46" t="s">
        <v>4</v>
      </c>
      <c r="Q5" s="47"/>
      <c r="R5" s="209"/>
      <c r="S5" s="209"/>
      <c r="T5" s="209"/>
      <c r="U5" s="209"/>
      <c r="V5" s="48" t="s">
        <v>89</v>
      </c>
      <c r="W5" s="48" t="s">
        <v>90</v>
      </c>
      <c r="X5" s="48" t="s">
        <v>89</v>
      </c>
      <c r="Y5" s="48" t="s">
        <v>90</v>
      </c>
      <c r="Z5" s="48" t="s">
        <v>89</v>
      </c>
      <c r="AA5" s="48" t="s">
        <v>90</v>
      </c>
      <c r="AB5" s="48" t="s">
        <v>89</v>
      </c>
      <c r="AC5" s="48" t="s">
        <v>90</v>
      </c>
    </row>
    <row r="6" spans="1:29" s="58" customFormat="1">
      <c r="A6" s="49" t="s">
        <v>120</v>
      </c>
      <c r="B6" s="50" t="s">
        <v>86</v>
      </c>
      <c r="C6" s="51" t="s">
        <v>121</v>
      </c>
      <c r="D6" s="52">
        <v>17</v>
      </c>
      <c r="E6" s="52">
        <v>0</v>
      </c>
      <c r="F6" s="52">
        <v>17</v>
      </c>
      <c r="G6" s="52">
        <v>17</v>
      </c>
      <c r="H6" s="52">
        <v>0</v>
      </c>
      <c r="I6" s="136">
        <v>17</v>
      </c>
      <c r="J6" s="52">
        <v>17</v>
      </c>
      <c r="K6" s="52">
        <v>0</v>
      </c>
      <c r="L6" s="52">
        <v>17</v>
      </c>
      <c r="M6" s="52"/>
      <c r="N6" s="52"/>
      <c r="O6" s="52"/>
      <c r="P6" s="52"/>
      <c r="Q6" s="53"/>
      <c r="R6" s="54" t="s">
        <v>122</v>
      </c>
      <c r="S6" s="55"/>
      <c r="T6" s="56" t="s">
        <v>123</v>
      </c>
      <c r="U6" s="56"/>
      <c r="V6" s="57"/>
      <c r="W6" s="57"/>
      <c r="X6" s="57"/>
      <c r="Y6" s="57"/>
      <c r="Z6" s="57"/>
      <c r="AA6" s="57"/>
      <c r="AB6" s="57">
        <v>17</v>
      </c>
      <c r="AC6" s="57"/>
    </row>
    <row r="7" spans="1:29" s="58" customFormat="1">
      <c r="A7" s="59" t="s">
        <v>208</v>
      </c>
      <c r="B7" s="60" t="s">
        <v>85</v>
      </c>
      <c r="C7" s="122" t="s">
        <v>137</v>
      </c>
      <c r="D7" s="62">
        <v>20</v>
      </c>
      <c r="E7" s="62">
        <v>0</v>
      </c>
      <c r="F7" s="62">
        <v>20</v>
      </c>
      <c r="G7" s="62">
        <v>20</v>
      </c>
      <c r="H7" s="62">
        <v>0</v>
      </c>
      <c r="I7" s="63">
        <v>20</v>
      </c>
      <c r="J7" s="62">
        <v>18</v>
      </c>
      <c r="K7" s="62">
        <v>0</v>
      </c>
      <c r="L7" s="62">
        <v>18</v>
      </c>
      <c r="M7" s="62"/>
      <c r="N7" s="62"/>
      <c r="O7" s="62"/>
      <c r="P7" s="62"/>
      <c r="Q7" s="64"/>
      <c r="R7" s="65" t="s">
        <v>129</v>
      </c>
      <c r="S7" s="66"/>
      <c r="T7" s="67"/>
      <c r="U7" s="67" t="s">
        <v>123</v>
      </c>
      <c r="V7" s="57"/>
      <c r="W7" s="57"/>
      <c r="X7" s="57"/>
      <c r="Y7" s="57"/>
      <c r="Z7" s="57"/>
      <c r="AA7" s="57">
        <v>20</v>
      </c>
      <c r="AB7" s="57"/>
      <c r="AC7" s="57"/>
    </row>
    <row r="8" spans="1:29" s="58" customFormat="1" ht="22.5" thickBot="1">
      <c r="A8" s="59" t="s">
        <v>209</v>
      </c>
      <c r="B8" s="60" t="s">
        <v>83</v>
      </c>
      <c r="C8" s="122" t="s">
        <v>138</v>
      </c>
      <c r="D8" s="62">
        <v>26</v>
      </c>
      <c r="E8" s="62">
        <v>5</v>
      </c>
      <c r="F8" s="62">
        <v>31</v>
      </c>
      <c r="G8" s="62">
        <v>26</v>
      </c>
      <c r="H8" s="62">
        <v>5</v>
      </c>
      <c r="I8" s="63">
        <v>31</v>
      </c>
      <c r="J8" s="62">
        <v>24</v>
      </c>
      <c r="K8" s="62">
        <v>4</v>
      </c>
      <c r="L8" s="62">
        <v>28</v>
      </c>
      <c r="M8" s="62"/>
      <c r="N8" s="62"/>
      <c r="O8" s="62"/>
      <c r="P8" s="62"/>
      <c r="Q8" s="64"/>
      <c r="R8" s="65" t="s">
        <v>136</v>
      </c>
      <c r="S8" s="66"/>
      <c r="T8" s="67"/>
      <c r="U8" s="67" t="s">
        <v>123</v>
      </c>
      <c r="V8" s="57"/>
      <c r="W8" s="57">
        <v>31</v>
      </c>
      <c r="X8" s="57"/>
      <c r="Y8" s="57"/>
      <c r="Z8" s="57"/>
      <c r="AA8" s="57"/>
      <c r="AB8" s="57"/>
      <c r="AC8" s="57"/>
    </row>
    <row r="9" spans="1:29" ht="22.5" thickBot="1">
      <c r="A9" s="68" t="s">
        <v>118</v>
      </c>
      <c r="B9" s="69"/>
      <c r="C9" s="70"/>
      <c r="D9" s="71">
        <f t="shared" ref="D9:L9" si="0">SUM(D6:D8)</f>
        <v>63</v>
      </c>
      <c r="E9" s="71">
        <f t="shared" si="0"/>
        <v>5</v>
      </c>
      <c r="F9" s="71">
        <f t="shared" si="0"/>
        <v>68</v>
      </c>
      <c r="G9" s="71">
        <f t="shared" si="0"/>
        <v>63</v>
      </c>
      <c r="H9" s="71">
        <f t="shared" si="0"/>
        <v>5</v>
      </c>
      <c r="I9" s="71">
        <f t="shared" si="0"/>
        <v>68</v>
      </c>
      <c r="J9" s="71">
        <f t="shared" si="0"/>
        <v>59</v>
      </c>
      <c r="K9" s="71">
        <f t="shared" si="0"/>
        <v>4</v>
      </c>
      <c r="L9" s="71">
        <f t="shared" si="0"/>
        <v>63</v>
      </c>
      <c r="M9" s="71"/>
      <c r="N9" s="71"/>
      <c r="O9" s="71"/>
      <c r="P9" s="71"/>
      <c r="Q9" s="71"/>
      <c r="R9" s="71"/>
      <c r="S9" s="72"/>
      <c r="T9" s="71">
        <f>SUM(T7:T8)</f>
        <v>0</v>
      </c>
      <c r="U9" s="71">
        <f>SUM(U7:U8)</f>
        <v>0</v>
      </c>
      <c r="V9" s="89">
        <f t="shared" ref="V9:AC9" si="1">SUM(V6:V8)</f>
        <v>0</v>
      </c>
      <c r="W9" s="89">
        <f t="shared" si="1"/>
        <v>31</v>
      </c>
      <c r="X9" s="89">
        <f t="shared" si="1"/>
        <v>0</v>
      </c>
      <c r="Y9" s="89">
        <f t="shared" si="1"/>
        <v>0</v>
      </c>
      <c r="Z9" s="89">
        <f t="shared" si="1"/>
        <v>0</v>
      </c>
      <c r="AA9" s="89">
        <f t="shared" si="1"/>
        <v>20</v>
      </c>
      <c r="AB9" s="89">
        <f t="shared" si="1"/>
        <v>17</v>
      </c>
      <c r="AC9" s="89">
        <f t="shared" si="1"/>
        <v>0</v>
      </c>
    </row>
    <row r="10" spans="1:29" s="58" customFormat="1">
      <c r="A10" s="59" t="s">
        <v>131</v>
      </c>
      <c r="B10" s="60" t="s">
        <v>85</v>
      </c>
      <c r="C10" s="122" t="s">
        <v>132</v>
      </c>
      <c r="D10" s="62">
        <v>23</v>
      </c>
      <c r="E10" s="62">
        <v>0</v>
      </c>
      <c r="F10" s="62">
        <v>23</v>
      </c>
      <c r="G10" s="62">
        <v>23</v>
      </c>
      <c r="H10" s="62">
        <v>0</v>
      </c>
      <c r="I10" s="63">
        <v>23</v>
      </c>
      <c r="J10" s="63">
        <v>16</v>
      </c>
      <c r="K10" s="63">
        <v>0</v>
      </c>
      <c r="L10" s="63">
        <v>16</v>
      </c>
      <c r="M10" s="62"/>
      <c r="N10" s="62"/>
      <c r="O10" s="62"/>
      <c r="P10" s="62"/>
      <c r="Q10" s="64"/>
      <c r="R10" s="65" t="s">
        <v>125</v>
      </c>
      <c r="S10" s="66"/>
      <c r="T10" s="67" t="s">
        <v>123</v>
      </c>
      <c r="U10" s="67"/>
      <c r="V10" s="57"/>
      <c r="W10" s="57"/>
      <c r="X10" s="57"/>
      <c r="Y10" s="57"/>
      <c r="Z10" s="57">
        <v>23</v>
      </c>
      <c r="AA10" s="57"/>
      <c r="AB10" s="57"/>
      <c r="AC10" s="57"/>
    </row>
    <row r="11" spans="1:29" s="58" customFormat="1">
      <c r="A11" s="59" t="s">
        <v>124</v>
      </c>
      <c r="B11" s="60" t="s">
        <v>85</v>
      </c>
      <c r="C11" s="122" t="s">
        <v>133</v>
      </c>
      <c r="D11" s="62">
        <v>20</v>
      </c>
      <c r="E11" s="62">
        <v>0</v>
      </c>
      <c r="F11" s="62">
        <v>20</v>
      </c>
      <c r="G11" s="62">
        <v>20</v>
      </c>
      <c r="H11" s="62">
        <v>0</v>
      </c>
      <c r="I11" s="63">
        <v>20</v>
      </c>
      <c r="J11" s="63">
        <v>15</v>
      </c>
      <c r="K11" s="63">
        <v>0</v>
      </c>
      <c r="L11" s="63">
        <v>15</v>
      </c>
      <c r="M11" s="62"/>
      <c r="N11" s="62"/>
      <c r="O11" s="62"/>
      <c r="P11" s="62"/>
      <c r="Q11" s="64"/>
      <c r="R11" s="65" t="s">
        <v>125</v>
      </c>
      <c r="S11" s="66"/>
      <c r="T11" s="67" t="s">
        <v>123</v>
      </c>
      <c r="U11" s="67"/>
      <c r="V11" s="57"/>
      <c r="W11" s="57"/>
      <c r="X11" s="57"/>
      <c r="Y11" s="57"/>
      <c r="Z11" s="57">
        <v>20</v>
      </c>
      <c r="AA11" s="57"/>
      <c r="AB11" s="57"/>
      <c r="AC11" s="57"/>
    </row>
    <row r="12" spans="1:29" s="58" customFormat="1">
      <c r="A12" s="59" t="s">
        <v>126</v>
      </c>
      <c r="B12" s="60" t="s">
        <v>85</v>
      </c>
      <c r="C12" s="122" t="s">
        <v>143</v>
      </c>
      <c r="D12" s="62">
        <v>15</v>
      </c>
      <c r="E12" s="62">
        <v>1</v>
      </c>
      <c r="F12" s="62">
        <v>16</v>
      </c>
      <c r="G12" s="62">
        <v>15</v>
      </c>
      <c r="H12" s="62">
        <v>1</v>
      </c>
      <c r="I12" s="63">
        <v>16</v>
      </c>
      <c r="J12" s="63">
        <v>12</v>
      </c>
      <c r="K12" s="63">
        <v>1</v>
      </c>
      <c r="L12" s="63">
        <v>13</v>
      </c>
      <c r="M12" s="62"/>
      <c r="N12" s="62"/>
      <c r="O12" s="62"/>
      <c r="P12" s="62"/>
      <c r="Q12" s="64"/>
      <c r="R12" s="65" t="s">
        <v>125</v>
      </c>
      <c r="S12" s="66"/>
      <c r="T12" s="67" t="s">
        <v>123</v>
      </c>
      <c r="U12" s="67"/>
      <c r="V12" s="57"/>
      <c r="W12" s="57"/>
      <c r="X12" s="57"/>
      <c r="Y12" s="57"/>
      <c r="Z12" s="57">
        <v>16</v>
      </c>
      <c r="AA12" s="57"/>
      <c r="AB12" s="57"/>
      <c r="AC12" s="57"/>
    </row>
    <row r="13" spans="1:29" s="58" customFormat="1">
      <c r="A13" s="59" t="s">
        <v>142</v>
      </c>
      <c r="B13" s="60" t="s">
        <v>85</v>
      </c>
      <c r="C13" s="122" t="s">
        <v>144</v>
      </c>
      <c r="D13" s="62">
        <v>12</v>
      </c>
      <c r="E13" s="62">
        <v>0</v>
      </c>
      <c r="F13" s="62">
        <v>12</v>
      </c>
      <c r="G13" s="62">
        <v>12</v>
      </c>
      <c r="H13" s="62">
        <v>0</v>
      </c>
      <c r="I13" s="63">
        <v>12</v>
      </c>
      <c r="J13" s="63">
        <v>8</v>
      </c>
      <c r="K13" s="63">
        <v>0</v>
      </c>
      <c r="L13" s="63">
        <v>8</v>
      </c>
      <c r="M13" s="62"/>
      <c r="N13" s="62"/>
      <c r="O13" s="62"/>
      <c r="P13" s="62"/>
      <c r="Q13" s="64"/>
      <c r="R13" s="65" t="s">
        <v>125</v>
      </c>
      <c r="S13" s="66"/>
      <c r="T13" s="67" t="s">
        <v>123</v>
      </c>
      <c r="U13" s="67"/>
      <c r="V13" s="57"/>
      <c r="W13" s="57"/>
      <c r="X13" s="57"/>
      <c r="Y13" s="57"/>
      <c r="Z13" s="57">
        <v>12</v>
      </c>
      <c r="AA13" s="57"/>
      <c r="AB13" s="57"/>
      <c r="AC13" s="57"/>
    </row>
    <row r="14" spans="1:29" s="58" customFormat="1">
      <c r="A14" s="59" t="s">
        <v>155</v>
      </c>
      <c r="B14" s="60" t="s">
        <v>85</v>
      </c>
      <c r="C14" s="122" t="s">
        <v>156</v>
      </c>
      <c r="D14" s="62">
        <v>20</v>
      </c>
      <c r="E14" s="62">
        <v>0</v>
      </c>
      <c r="F14" s="62">
        <v>20</v>
      </c>
      <c r="G14" s="62">
        <v>20</v>
      </c>
      <c r="H14" s="62">
        <v>0</v>
      </c>
      <c r="I14" s="63">
        <v>20</v>
      </c>
      <c r="J14" s="63">
        <v>20</v>
      </c>
      <c r="K14" s="63">
        <v>0</v>
      </c>
      <c r="L14" s="63">
        <v>20</v>
      </c>
      <c r="M14" s="62"/>
      <c r="N14" s="62"/>
      <c r="O14" s="62"/>
      <c r="P14" s="62"/>
      <c r="Q14" s="64"/>
      <c r="R14" s="65" t="s">
        <v>157</v>
      </c>
      <c r="S14" s="66"/>
      <c r="T14" s="67" t="s">
        <v>123</v>
      </c>
      <c r="U14" s="67"/>
      <c r="V14" s="57"/>
      <c r="W14" s="57"/>
      <c r="X14" s="57"/>
      <c r="Y14" s="57"/>
      <c r="Z14" s="57">
        <v>20</v>
      </c>
      <c r="AA14" s="57"/>
      <c r="AB14" s="57"/>
      <c r="AC14" s="57"/>
    </row>
    <row r="15" spans="1:29" s="58" customFormat="1">
      <c r="A15" s="59" t="s">
        <v>186</v>
      </c>
      <c r="B15" s="60" t="s">
        <v>86</v>
      </c>
      <c r="C15" s="122" t="s">
        <v>187</v>
      </c>
      <c r="D15" s="62">
        <v>6</v>
      </c>
      <c r="E15" s="62">
        <v>1</v>
      </c>
      <c r="F15" s="62">
        <v>7</v>
      </c>
      <c r="G15" s="62">
        <v>6</v>
      </c>
      <c r="H15" s="62">
        <v>1</v>
      </c>
      <c r="I15" s="63">
        <v>7</v>
      </c>
      <c r="J15" s="63">
        <v>5</v>
      </c>
      <c r="K15" s="63">
        <v>1</v>
      </c>
      <c r="L15" s="63">
        <v>6</v>
      </c>
      <c r="M15" s="62"/>
      <c r="N15" s="62"/>
      <c r="O15" s="62"/>
      <c r="P15" s="62"/>
      <c r="Q15" s="64"/>
      <c r="R15" s="65" t="s">
        <v>188</v>
      </c>
      <c r="S15" s="66"/>
      <c r="T15" s="67" t="s">
        <v>123</v>
      </c>
      <c r="U15" s="67"/>
      <c r="V15" s="57"/>
      <c r="W15" s="57"/>
      <c r="X15" s="57"/>
      <c r="Y15" s="57"/>
      <c r="Z15" s="57"/>
      <c r="AA15" s="57"/>
      <c r="AB15" s="57">
        <v>7</v>
      </c>
      <c r="AC15" s="57"/>
    </row>
    <row r="16" spans="1:29" s="58" customFormat="1">
      <c r="A16" s="59" t="s">
        <v>191</v>
      </c>
      <c r="B16" s="60" t="s">
        <v>85</v>
      </c>
      <c r="C16" s="122" t="s">
        <v>192</v>
      </c>
      <c r="D16" s="62">
        <v>22</v>
      </c>
      <c r="E16" s="62">
        <v>0</v>
      </c>
      <c r="F16" s="62">
        <v>22</v>
      </c>
      <c r="G16" s="62">
        <v>22</v>
      </c>
      <c r="H16" s="62">
        <v>0</v>
      </c>
      <c r="I16" s="63">
        <v>22</v>
      </c>
      <c r="J16" s="63">
        <v>22</v>
      </c>
      <c r="K16" s="63">
        <v>0</v>
      </c>
      <c r="L16" s="63">
        <v>22</v>
      </c>
      <c r="M16" s="62"/>
      <c r="N16" s="62"/>
      <c r="O16" s="62"/>
      <c r="P16" s="62"/>
      <c r="Q16" s="64"/>
      <c r="R16" s="65" t="s">
        <v>157</v>
      </c>
      <c r="S16" s="66"/>
      <c r="T16" s="67" t="s">
        <v>123</v>
      </c>
      <c r="U16" s="67"/>
      <c r="V16" s="57"/>
      <c r="W16" s="57"/>
      <c r="X16" s="57"/>
      <c r="Y16" s="57"/>
      <c r="Z16" s="57">
        <v>22</v>
      </c>
      <c r="AA16" s="57"/>
      <c r="AB16" s="57"/>
      <c r="AC16" s="57"/>
    </row>
    <row r="17" spans="1:30" s="58" customFormat="1" ht="22.5" thickBot="1">
      <c r="A17" s="59" t="s">
        <v>203</v>
      </c>
      <c r="B17" s="60" t="s">
        <v>85</v>
      </c>
      <c r="C17" s="122" t="s">
        <v>204</v>
      </c>
      <c r="D17" s="62">
        <v>21</v>
      </c>
      <c r="E17" s="62">
        <v>0</v>
      </c>
      <c r="F17" s="62">
        <v>21</v>
      </c>
      <c r="G17" s="62">
        <v>21</v>
      </c>
      <c r="H17" s="62">
        <v>0</v>
      </c>
      <c r="I17" s="63">
        <v>21</v>
      </c>
      <c r="J17" s="63">
        <v>21</v>
      </c>
      <c r="K17" s="63">
        <v>0</v>
      </c>
      <c r="L17" s="63">
        <v>21</v>
      </c>
      <c r="M17" s="62"/>
      <c r="N17" s="62"/>
      <c r="O17" s="62"/>
      <c r="P17" s="62"/>
      <c r="Q17" s="64"/>
      <c r="R17" s="65" t="s">
        <v>157</v>
      </c>
      <c r="S17" s="66"/>
      <c r="T17" s="67" t="s">
        <v>123</v>
      </c>
      <c r="U17" s="67"/>
      <c r="V17" s="57"/>
      <c r="W17" s="57"/>
      <c r="X17" s="57"/>
      <c r="Y17" s="57"/>
      <c r="Z17" s="57">
        <v>21</v>
      </c>
      <c r="AA17" s="57"/>
      <c r="AB17" s="57"/>
      <c r="AC17" s="57"/>
    </row>
    <row r="18" spans="1:30" ht="22.5" thickBot="1">
      <c r="A18" s="68" t="s">
        <v>95</v>
      </c>
      <c r="B18" s="69"/>
      <c r="C18" s="70"/>
      <c r="D18" s="71">
        <f t="shared" ref="D18:L18" si="2">SUM(D10:D17)</f>
        <v>139</v>
      </c>
      <c r="E18" s="71">
        <f t="shared" si="2"/>
        <v>2</v>
      </c>
      <c r="F18" s="71">
        <f t="shared" si="2"/>
        <v>141</v>
      </c>
      <c r="G18" s="71">
        <f t="shared" si="2"/>
        <v>139</v>
      </c>
      <c r="H18" s="71">
        <f t="shared" si="2"/>
        <v>2</v>
      </c>
      <c r="I18" s="71">
        <f t="shared" si="2"/>
        <v>141</v>
      </c>
      <c r="J18" s="71">
        <f t="shared" si="2"/>
        <v>119</v>
      </c>
      <c r="K18" s="71">
        <f t="shared" si="2"/>
        <v>2</v>
      </c>
      <c r="L18" s="71">
        <f t="shared" si="2"/>
        <v>121</v>
      </c>
      <c r="M18" s="71"/>
      <c r="N18" s="71"/>
      <c r="O18" s="71"/>
      <c r="P18" s="71"/>
      <c r="Q18" s="71"/>
      <c r="R18" s="71"/>
      <c r="S18" s="72"/>
      <c r="T18" s="71">
        <f>SUM(T10:T17)</f>
        <v>0</v>
      </c>
      <c r="U18" s="71">
        <f>SUM(U10:U17)</f>
        <v>0</v>
      </c>
      <c r="V18" s="89">
        <f>SUM(V10:V17)</f>
        <v>0</v>
      </c>
      <c r="W18" s="89">
        <f t="shared" ref="W18:AC18" si="3">SUM(W10:W17)</f>
        <v>0</v>
      </c>
      <c r="X18" s="89">
        <f t="shared" si="3"/>
        <v>0</v>
      </c>
      <c r="Y18" s="89">
        <f t="shared" si="3"/>
        <v>0</v>
      </c>
      <c r="Z18" s="89">
        <f t="shared" si="3"/>
        <v>134</v>
      </c>
      <c r="AA18" s="89">
        <f t="shared" si="3"/>
        <v>0</v>
      </c>
      <c r="AB18" s="89">
        <f t="shared" si="3"/>
        <v>7</v>
      </c>
      <c r="AC18" s="89">
        <f t="shared" si="3"/>
        <v>0</v>
      </c>
      <c r="AD18" s="90"/>
    </row>
    <row r="19" spans="1:30" s="81" customFormat="1">
      <c r="A19" s="91" t="s">
        <v>201</v>
      </c>
      <c r="B19" s="92" t="s">
        <v>86</v>
      </c>
      <c r="C19" s="93" t="s">
        <v>202</v>
      </c>
      <c r="D19" s="94">
        <v>8</v>
      </c>
      <c r="E19" s="94">
        <v>0</v>
      </c>
      <c r="F19" s="94">
        <v>8</v>
      </c>
      <c r="G19" s="94">
        <v>8</v>
      </c>
      <c r="H19" s="94">
        <v>0</v>
      </c>
      <c r="I19" s="94">
        <v>8</v>
      </c>
      <c r="J19" s="94">
        <v>7</v>
      </c>
      <c r="K19" s="94">
        <v>0</v>
      </c>
      <c r="L19" s="94">
        <v>7</v>
      </c>
      <c r="M19" s="94"/>
      <c r="N19" s="94"/>
      <c r="O19" s="94"/>
      <c r="P19" s="94"/>
      <c r="Q19" s="94"/>
      <c r="R19" s="91" t="s">
        <v>188</v>
      </c>
      <c r="S19" s="95"/>
      <c r="T19" s="94" t="s">
        <v>123</v>
      </c>
      <c r="U19" s="94"/>
      <c r="V19" s="80"/>
      <c r="W19" s="80"/>
      <c r="X19" s="80"/>
      <c r="Y19" s="80"/>
      <c r="Z19" s="80"/>
      <c r="AA19" s="80"/>
      <c r="AB19" s="80">
        <v>8</v>
      </c>
      <c r="AC19" s="80"/>
    </row>
    <row r="20" spans="1:30" s="81" customFormat="1">
      <c r="A20" s="97" t="s">
        <v>205</v>
      </c>
      <c r="B20" s="98" t="s">
        <v>85</v>
      </c>
      <c r="C20" s="99" t="s">
        <v>206</v>
      </c>
      <c r="D20" s="100">
        <v>20</v>
      </c>
      <c r="E20" s="100">
        <v>0</v>
      </c>
      <c r="F20" s="100">
        <v>20</v>
      </c>
      <c r="G20" s="100">
        <v>20</v>
      </c>
      <c r="H20" s="100">
        <v>0</v>
      </c>
      <c r="I20" s="100">
        <v>20</v>
      </c>
      <c r="J20" s="100">
        <v>20</v>
      </c>
      <c r="K20" s="100">
        <v>0</v>
      </c>
      <c r="L20" s="100">
        <v>20</v>
      </c>
      <c r="M20" s="100"/>
      <c r="N20" s="100"/>
      <c r="O20" s="100"/>
      <c r="P20" s="100"/>
      <c r="Q20" s="100"/>
      <c r="R20" s="59" t="s">
        <v>207</v>
      </c>
      <c r="S20" s="101"/>
      <c r="T20" s="100" t="s">
        <v>123</v>
      </c>
      <c r="U20" s="100"/>
      <c r="V20" s="80"/>
      <c r="W20" s="80"/>
      <c r="X20" s="80"/>
      <c r="Y20" s="80"/>
      <c r="Z20" s="80">
        <v>20</v>
      </c>
      <c r="AA20" s="80"/>
      <c r="AB20" s="80"/>
      <c r="AC20" s="80"/>
    </row>
    <row r="21" spans="1:30" s="81" customFormat="1">
      <c r="A21" s="97" t="s">
        <v>212</v>
      </c>
      <c r="B21" s="98" t="s">
        <v>86</v>
      </c>
      <c r="C21" s="99" t="s">
        <v>214</v>
      </c>
      <c r="D21" s="100">
        <v>0</v>
      </c>
      <c r="E21" s="100">
        <v>4</v>
      </c>
      <c r="F21" s="100">
        <v>4</v>
      </c>
      <c r="G21" s="100">
        <v>0</v>
      </c>
      <c r="H21" s="100">
        <v>4</v>
      </c>
      <c r="I21" s="100">
        <v>4</v>
      </c>
      <c r="J21" s="100">
        <v>0</v>
      </c>
      <c r="K21" s="100">
        <v>0</v>
      </c>
      <c r="L21" s="100">
        <v>0</v>
      </c>
      <c r="M21" s="100"/>
      <c r="N21" s="100"/>
      <c r="O21" s="100"/>
      <c r="P21" s="100"/>
      <c r="Q21" s="100"/>
      <c r="R21" s="97" t="s">
        <v>215</v>
      </c>
      <c r="S21" s="101"/>
      <c r="T21" s="100" t="s">
        <v>123</v>
      </c>
      <c r="U21" s="100"/>
      <c r="V21" s="80"/>
      <c r="W21" s="80"/>
      <c r="X21" s="80"/>
      <c r="Y21" s="80"/>
      <c r="Z21" s="80"/>
      <c r="AA21" s="80"/>
      <c r="AB21" s="80">
        <v>4</v>
      </c>
      <c r="AC21" s="80"/>
    </row>
    <row r="22" spans="1:30" s="81" customFormat="1">
      <c r="A22" s="97" t="s">
        <v>213</v>
      </c>
      <c r="B22" s="98" t="s">
        <v>86</v>
      </c>
      <c r="C22" s="99" t="s">
        <v>214</v>
      </c>
      <c r="D22" s="100">
        <v>8</v>
      </c>
      <c r="E22" s="100">
        <v>3</v>
      </c>
      <c r="F22" s="100">
        <v>11</v>
      </c>
      <c r="G22" s="100">
        <v>8</v>
      </c>
      <c r="H22" s="100">
        <v>3</v>
      </c>
      <c r="I22" s="100">
        <v>11</v>
      </c>
      <c r="J22" s="100">
        <v>0</v>
      </c>
      <c r="K22" s="100">
        <v>0</v>
      </c>
      <c r="L22" s="100">
        <v>0</v>
      </c>
      <c r="M22" s="100"/>
      <c r="N22" s="100"/>
      <c r="O22" s="100"/>
      <c r="P22" s="100"/>
      <c r="Q22" s="100"/>
      <c r="R22" s="97" t="s">
        <v>215</v>
      </c>
      <c r="S22" s="101"/>
      <c r="T22" s="100" t="s">
        <v>123</v>
      </c>
      <c r="U22" s="100"/>
      <c r="V22" s="80"/>
      <c r="W22" s="80"/>
      <c r="X22" s="80"/>
      <c r="Y22" s="80"/>
      <c r="Z22" s="80"/>
      <c r="AA22" s="80"/>
      <c r="AB22" s="80">
        <v>11</v>
      </c>
      <c r="AC22" s="80"/>
    </row>
    <row r="23" spans="1:30" s="81" customFormat="1">
      <c r="A23" s="97" t="s">
        <v>216</v>
      </c>
      <c r="B23" s="98" t="s">
        <v>86</v>
      </c>
      <c r="C23" s="99" t="s">
        <v>217</v>
      </c>
      <c r="D23" s="100">
        <v>10</v>
      </c>
      <c r="E23" s="100">
        <v>0</v>
      </c>
      <c r="F23" s="100">
        <v>10</v>
      </c>
      <c r="G23" s="100">
        <v>10</v>
      </c>
      <c r="H23" s="100">
        <v>0</v>
      </c>
      <c r="I23" s="100">
        <v>10</v>
      </c>
      <c r="J23" s="100">
        <v>10</v>
      </c>
      <c r="K23" s="100">
        <v>0</v>
      </c>
      <c r="L23" s="100">
        <v>10</v>
      </c>
      <c r="M23" s="100"/>
      <c r="N23" s="100"/>
      <c r="O23" s="100"/>
      <c r="P23" s="100"/>
      <c r="Q23" s="100"/>
      <c r="R23" s="65" t="s">
        <v>188</v>
      </c>
      <c r="S23" s="101"/>
      <c r="T23" s="100" t="s">
        <v>123</v>
      </c>
      <c r="U23" s="100"/>
      <c r="V23" s="80"/>
      <c r="W23" s="80"/>
      <c r="X23" s="80"/>
      <c r="Y23" s="80"/>
      <c r="Z23" s="80"/>
      <c r="AA23" s="80"/>
      <c r="AB23" s="80">
        <v>10</v>
      </c>
      <c r="AC23" s="80"/>
    </row>
    <row r="24" spans="1:30" s="81" customFormat="1">
      <c r="A24" s="97" t="s">
        <v>233</v>
      </c>
      <c r="B24" s="98" t="s">
        <v>86</v>
      </c>
      <c r="C24" s="99" t="s">
        <v>234</v>
      </c>
      <c r="D24" s="100">
        <v>4</v>
      </c>
      <c r="E24" s="100">
        <v>0</v>
      </c>
      <c r="F24" s="100">
        <v>4</v>
      </c>
      <c r="G24" s="100">
        <v>4</v>
      </c>
      <c r="H24" s="100">
        <v>0</v>
      </c>
      <c r="I24" s="100">
        <v>4</v>
      </c>
      <c r="J24" s="100">
        <v>2</v>
      </c>
      <c r="K24" s="100">
        <v>0</v>
      </c>
      <c r="L24" s="100">
        <v>2</v>
      </c>
      <c r="M24" s="100"/>
      <c r="N24" s="100"/>
      <c r="O24" s="100"/>
      <c r="P24" s="100"/>
      <c r="Q24" s="100"/>
      <c r="R24" s="132" t="s">
        <v>157</v>
      </c>
      <c r="S24" s="101"/>
      <c r="T24" s="100" t="s">
        <v>123</v>
      </c>
      <c r="U24" s="100"/>
      <c r="V24" s="80"/>
      <c r="W24" s="80"/>
      <c r="X24" s="80"/>
      <c r="Y24" s="80"/>
      <c r="Z24" s="80"/>
      <c r="AA24" s="80"/>
      <c r="AB24" s="80">
        <v>4</v>
      </c>
      <c r="AC24" s="80"/>
    </row>
    <row r="25" spans="1:30" s="81" customFormat="1">
      <c r="A25" s="97" t="s">
        <v>244</v>
      </c>
      <c r="B25" s="98" t="s">
        <v>83</v>
      </c>
      <c r="C25" s="99" t="s">
        <v>245</v>
      </c>
      <c r="D25" s="100">
        <v>8</v>
      </c>
      <c r="E25" s="100">
        <v>0</v>
      </c>
      <c r="F25" s="100">
        <v>8</v>
      </c>
      <c r="G25" s="100">
        <v>8</v>
      </c>
      <c r="H25" s="100">
        <v>0</v>
      </c>
      <c r="I25" s="100">
        <v>8</v>
      </c>
      <c r="J25" s="100">
        <v>7</v>
      </c>
      <c r="K25" s="100">
        <v>0</v>
      </c>
      <c r="L25" s="100">
        <v>7</v>
      </c>
      <c r="M25" s="100"/>
      <c r="N25" s="100"/>
      <c r="O25" s="100"/>
      <c r="P25" s="100"/>
      <c r="Q25" s="100"/>
      <c r="R25" s="65" t="s">
        <v>188</v>
      </c>
      <c r="S25" s="101"/>
      <c r="T25" s="100" t="s">
        <v>123</v>
      </c>
      <c r="U25" s="100"/>
      <c r="V25" s="80">
        <v>8</v>
      </c>
      <c r="W25" s="80"/>
      <c r="X25" s="80"/>
      <c r="Y25" s="80"/>
      <c r="Z25" s="80"/>
      <c r="AA25" s="80"/>
      <c r="AB25" s="80"/>
      <c r="AC25" s="80"/>
    </row>
    <row r="26" spans="1:30" s="81" customFormat="1">
      <c r="A26" s="97" t="s">
        <v>246</v>
      </c>
      <c r="B26" s="98" t="s">
        <v>85</v>
      </c>
      <c r="C26" s="99" t="s">
        <v>247</v>
      </c>
      <c r="D26" s="100">
        <v>40</v>
      </c>
      <c r="E26" s="100">
        <v>0</v>
      </c>
      <c r="F26" s="100">
        <v>40</v>
      </c>
      <c r="G26" s="100">
        <v>40</v>
      </c>
      <c r="H26" s="100">
        <v>0</v>
      </c>
      <c r="I26" s="100">
        <v>40</v>
      </c>
      <c r="J26" s="100">
        <v>40</v>
      </c>
      <c r="K26" s="100">
        <v>0</v>
      </c>
      <c r="L26" s="100">
        <v>40</v>
      </c>
      <c r="M26" s="100"/>
      <c r="N26" s="100"/>
      <c r="O26" s="100"/>
      <c r="P26" s="100"/>
      <c r="Q26" s="100"/>
      <c r="R26" s="132" t="s">
        <v>157</v>
      </c>
      <c r="S26" s="101"/>
      <c r="T26" s="100" t="s">
        <v>123</v>
      </c>
      <c r="U26" s="100"/>
      <c r="V26" s="80"/>
      <c r="W26" s="80"/>
      <c r="X26" s="80"/>
      <c r="Y26" s="80"/>
      <c r="Z26" s="80">
        <v>40</v>
      </c>
      <c r="AA26" s="80"/>
      <c r="AB26" s="80"/>
      <c r="AC26" s="80"/>
    </row>
    <row r="27" spans="1:30" s="81" customFormat="1" ht="22.5" thickBot="1">
      <c r="A27" s="97" t="s">
        <v>258</v>
      </c>
      <c r="B27" s="98" t="s">
        <v>86</v>
      </c>
      <c r="C27" s="99" t="s">
        <v>259</v>
      </c>
      <c r="D27" s="100">
        <v>3</v>
      </c>
      <c r="E27" s="100">
        <v>0</v>
      </c>
      <c r="F27" s="100">
        <v>3</v>
      </c>
      <c r="G27" s="100">
        <v>3</v>
      </c>
      <c r="H27" s="100">
        <v>0</v>
      </c>
      <c r="I27" s="100">
        <v>3</v>
      </c>
      <c r="J27" s="100">
        <v>3</v>
      </c>
      <c r="K27" s="100">
        <v>0</v>
      </c>
      <c r="L27" s="100">
        <v>3</v>
      </c>
      <c r="M27" s="100"/>
      <c r="N27" s="100"/>
      <c r="O27" s="100"/>
      <c r="P27" s="100"/>
      <c r="Q27" s="100"/>
      <c r="R27" s="132" t="s">
        <v>157</v>
      </c>
      <c r="S27" s="101"/>
      <c r="T27" s="100" t="s">
        <v>123</v>
      </c>
      <c r="U27" s="100"/>
      <c r="V27" s="80"/>
      <c r="W27" s="80"/>
      <c r="X27" s="80"/>
      <c r="Y27" s="80"/>
      <c r="Z27" s="80"/>
      <c r="AA27" s="80"/>
      <c r="AB27" s="80">
        <v>3</v>
      </c>
      <c r="AC27" s="80"/>
    </row>
    <row r="28" spans="1:30" ht="22.5" thickBot="1">
      <c r="A28" s="68" t="s">
        <v>96</v>
      </c>
      <c r="B28" s="69"/>
      <c r="C28" s="70"/>
      <c r="D28" s="71">
        <f t="shared" ref="D28:L28" si="4">SUM(D19:D27)</f>
        <v>101</v>
      </c>
      <c r="E28" s="71">
        <f t="shared" si="4"/>
        <v>7</v>
      </c>
      <c r="F28" s="71">
        <f t="shared" si="4"/>
        <v>108</v>
      </c>
      <c r="G28" s="71">
        <f t="shared" si="4"/>
        <v>101</v>
      </c>
      <c r="H28" s="71">
        <f t="shared" si="4"/>
        <v>7</v>
      </c>
      <c r="I28" s="71">
        <f t="shared" si="4"/>
        <v>108</v>
      </c>
      <c r="J28" s="71">
        <f t="shared" si="4"/>
        <v>89</v>
      </c>
      <c r="K28" s="71">
        <f t="shared" si="4"/>
        <v>0</v>
      </c>
      <c r="L28" s="71">
        <f t="shared" si="4"/>
        <v>89</v>
      </c>
      <c r="M28" s="71"/>
      <c r="N28" s="71"/>
      <c r="O28" s="71"/>
      <c r="P28" s="71"/>
      <c r="Q28" s="71"/>
      <c r="R28" s="71"/>
      <c r="S28" s="72"/>
      <c r="T28" s="71">
        <f t="shared" ref="T28:AC28" si="5">SUM(T19:T27)</f>
        <v>0</v>
      </c>
      <c r="U28" s="71">
        <f t="shared" si="5"/>
        <v>0</v>
      </c>
      <c r="V28" s="89">
        <f t="shared" si="5"/>
        <v>8</v>
      </c>
      <c r="W28" s="89">
        <f t="shared" si="5"/>
        <v>0</v>
      </c>
      <c r="X28" s="89">
        <f t="shared" si="5"/>
        <v>0</v>
      </c>
      <c r="Y28" s="89">
        <f t="shared" si="5"/>
        <v>0</v>
      </c>
      <c r="Z28" s="89">
        <f t="shared" si="5"/>
        <v>60</v>
      </c>
      <c r="AA28" s="89">
        <f t="shared" si="5"/>
        <v>0</v>
      </c>
      <c r="AB28" s="89">
        <f t="shared" si="5"/>
        <v>40</v>
      </c>
      <c r="AC28" s="89">
        <f t="shared" si="5"/>
        <v>0</v>
      </c>
    </row>
    <row r="29" spans="1:30" s="58" customFormat="1">
      <c r="A29" s="91" t="s">
        <v>285</v>
      </c>
      <c r="B29" s="94" t="s">
        <v>85</v>
      </c>
      <c r="C29" s="150" t="s">
        <v>284</v>
      </c>
      <c r="D29" s="151">
        <v>48</v>
      </c>
      <c r="E29" s="151">
        <v>1</v>
      </c>
      <c r="F29" s="151">
        <v>49</v>
      </c>
      <c r="G29" s="151">
        <v>48</v>
      </c>
      <c r="H29" s="151">
        <v>1</v>
      </c>
      <c r="I29" s="152">
        <v>49</v>
      </c>
      <c r="J29" s="151">
        <v>42</v>
      </c>
      <c r="K29" s="151">
        <v>0</v>
      </c>
      <c r="L29" s="151">
        <v>42</v>
      </c>
      <c r="M29" s="151"/>
      <c r="N29" s="151"/>
      <c r="O29" s="151"/>
      <c r="P29" s="151"/>
      <c r="Q29" s="151"/>
      <c r="R29" s="153" t="s">
        <v>157</v>
      </c>
      <c r="S29" s="154"/>
      <c r="T29" s="155" t="s">
        <v>123</v>
      </c>
      <c r="U29" s="155"/>
      <c r="V29" s="57"/>
      <c r="W29" s="57"/>
      <c r="X29" s="57"/>
      <c r="Y29" s="57"/>
      <c r="Z29" s="57"/>
      <c r="AA29" s="57"/>
      <c r="AB29" s="57"/>
      <c r="AC29" s="57"/>
    </row>
    <row r="30" spans="1:30" s="58" customFormat="1">
      <c r="A30" s="59" t="s">
        <v>298</v>
      </c>
      <c r="B30" s="85" t="s">
        <v>85</v>
      </c>
      <c r="C30" s="144" t="s">
        <v>299</v>
      </c>
      <c r="D30" s="62">
        <v>26</v>
      </c>
      <c r="E30" s="62">
        <v>0</v>
      </c>
      <c r="F30" s="62">
        <v>26</v>
      </c>
      <c r="G30" s="62">
        <v>26</v>
      </c>
      <c r="H30" s="62">
        <v>0</v>
      </c>
      <c r="I30" s="63">
        <v>26</v>
      </c>
      <c r="J30" s="62">
        <v>24</v>
      </c>
      <c r="K30" s="62">
        <v>0</v>
      </c>
      <c r="L30" s="62">
        <v>24</v>
      </c>
      <c r="M30" s="62"/>
      <c r="N30" s="62"/>
      <c r="O30" s="62"/>
      <c r="P30" s="62"/>
      <c r="Q30" s="62"/>
      <c r="R30" s="65" t="s">
        <v>157</v>
      </c>
      <c r="S30" s="156"/>
      <c r="T30" s="67" t="s">
        <v>123</v>
      </c>
      <c r="U30" s="67"/>
      <c r="V30" s="57"/>
      <c r="W30" s="57"/>
      <c r="X30" s="57"/>
      <c r="Y30" s="57"/>
      <c r="Z30" s="57"/>
      <c r="AA30" s="57"/>
      <c r="AB30" s="57"/>
      <c r="AC30" s="57"/>
    </row>
    <row r="31" spans="1:30" s="58" customFormat="1">
      <c r="A31" s="97" t="s">
        <v>307</v>
      </c>
      <c r="B31" s="98" t="s">
        <v>86</v>
      </c>
      <c r="C31" s="99" t="s">
        <v>308</v>
      </c>
      <c r="D31" s="100">
        <v>10</v>
      </c>
      <c r="E31" s="100">
        <v>0</v>
      </c>
      <c r="F31" s="100">
        <v>10</v>
      </c>
      <c r="G31" s="100">
        <v>10</v>
      </c>
      <c r="H31" s="100">
        <v>0</v>
      </c>
      <c r="I31" s="100">
        <v>10</v>
      </c>
      <c r="J31" s="100">
        <v>8</v>
      </c>
      <c r="K31" s="100">
        <v>0</v>
      </c>
      <c r="L31" s="100">
        <v>8</v>
      </c>
      <c r="M31" s="100"/>
      <c r="N31" s="100"/>
      <c r="O31" s="100"/>
      <c r="P31" s="100"/>
      <c r="Q31" s="100"/>
      <c r="R31" s="65" t="s">
        <v>188</v>
      </c>
      <c r="S31" s="66"/>
      <c r="T31" s="67" t="s">
        <v>123</v>
      </c>
      <c r="U31" s="67"/>
      <c r="V31" s="57"/>
      <c r="W31" s="57"/>
      <c r="X31" s="57"/>
      <c r="Y31" s="57"/>
      <c r="Z31" s="57"/>
      <c r="AA31" s="57"/>
      <c r="AB31" s="57"/>
      <c r="AC31" s="57"/>
    </row>
    <row r="32" spans="1:30" s="58" customFormat="1">
      <c r="A32" s="97" t="s">
        <v>324</v>
      </c>
      <c r="B32" s="98" t="s">
        <v>85</v>
      </c>
      <c r="C32" s="99" t="s">
        <v>326</v>
      </c>
      <c r="D32" s="100">
        <v>10</v>
      </c>
      <c r="E32" s="100">
        <v>1</v>
      </c>
      <c r="F32" s="100">
        <v>11</v>
      </c>
      <c r="G32" s="100">
        <v>10</v>
      </c>
      <c r="H32" s="100">
        <v>1</v>
      </c>
      <c r="I32" s="100">
        <v>11</v>
      </c>
      <c r="J32" s="100">
        <v>10</v>
      </c>
      <c r="K32" s="100">
        <v>1</v>
      </c>
      <c r="L32" s="100">
        <v>11</v>
      </c>
      <c r="M32" s="100"/>
      <c r="N32" s="100"/>
      <c r="O32" s="100"/>
      <c r="P32" s="100"/>
      <c r="Q32" s="100"/>
      <c r="R32" s="132" t="s">
        <v>157</v>
      </c>
      <c r="S32" s="140"/>
      <c r="T32" s="165" t="s">
        <v>123</v>
      </c>
      <c r="U32" s="165"/>
      <c r="V32" s="57"/>
      <c r="W32" s="57"/>
      <c r="X32" s="57"/>
      <c r="Y32" s="57"/>
      <c r="Z32" s="57"/>
      <c r="AA32" s="57"/>
      <c r="AB32" s="57"/>
      <c r="AC32" s="57"/>
    </row>
    <row r="33" spans="1:29" s="58" customFormat="1">
      <c r="A33" s="97" t="s">
        <v>325</v>
      </c>
      <c r="B33" s="98" t="s">
        <v>85</v>
      </c>
      <c r="C33" s="99" t="s">
        <v>327</v>
      </c>
      <c r="D33" s="100">
        <v>32</v>
      </c>
      <c r="E33" s="100">
        <v>0</v>
      </c>
      <c r="F33" s="100">
        <v>32</v>
      </c>
      <c r="G33" s="100">
        <v>32</v>
      </c>
      <c r="H33" s="100">
        <v>0</v>
      </c>
      <c r="I33" s="100">
        <v>32</v>
      </c>
      <c r="J33" s="100">
        <v>32</v>
      </c>
      <c r="K33" s="100">
        <v>0</v>
      </c>
      <c r="L33" s="100">
        <v>32</v>
      </c>
      <c r="M33" s="100"/>
      <c r="N33" s="100"/>
      <c r="O33" s="100"/>
      <c r="P33" s="100"/>
      <c r="Q33" s="100"/>
      <c r="R33" s="132" t="s">
        <v>157</v>
      </c>
      <c r="S33" s="140"/>
      <c r="T33" s="165" t="s">
        <v>123</v>
      </c>
      <c r="U33" s="165"/>
      <c r="V33" s="57"/>
      <c r="W33" s="57"/>
      <c r="X33" s="57"/>
      <c r="Y33" s="57"/>
      <c r="Z33" s="57"/>
      <c r="AA33" s="57"/>
      <c r="AB33" s="57"/>
      <c r="AC33" s="57"/>
    </row>
    <row r="34" spans="1:29" s="58" customFormat="1" ht="22.5" thickBot="1">
      <c r="A34" s="97" t="s">
        <v>331</v>
      </c>
      <c r="B34" s="98" t="s">
        <v>86</v>
      </c>
      <c r="C34" s="99" t="s">
        <v>332</v>
      </c>
      <c r="D34" s="100">
        <v>9</v>
      </c>
      <c r="E34" s="100">
        <v>0</v>
      </c>
      <c r="F34" s="100">
        <v>9</v>
      </c>
      <c r="G34" s="100">
        <v>9</v>
      </c>
      <c r="H34" s="100">
        <v>0</v>
      </c>
      <c r="I34" s="100">
        <v>9</v>
      </c>
      <c r="J34" s="100">
        <v>7</v>
      </c>
      <c r="K34" s="100">
        <v>0</v>
      </c>
      <c r="L34" s="100">
        <v>7</v>
      </c>
      <c r="M34" s="100"/>
      <c r="N34" s="100"/>
      <c r="O34" s="100"/>
      <c r="P34" s="100"/>
      <c r="Q34" s="100"/>
      <c r="R34" s="65" t="s">
        <v>188</v>
      </c>
      <c r="S34" s="66"/>
      <c r="T34" s="67" t="s">
        <v>123</v>
      </c>
      <c r="U34" s="67"/>
      <c r="V34" s="57"/>
      <c r="W34" s="57"/>
      <c r="X34" s="57"/>
      <c r="Y34" s="57"/>
      <c r="Z34" s="57"/>
      <c r="AA34" s="57"/>
      <c r="AB34" s="57"/>
      <c r="AC34" s="57"/>
    </row>
    <row r="35" spans="1:29" ht="22.5" thickBot="1">
      <c r="A35" s="68" t="s">
        <v>262</v>
      </c>
      <c r="B35" s="69"/>
      <c r="C35" s="70"/>
      <c r="D35" s="71">
        <f>SUM(D29:D34)</f>
        <v>135</v>
      </c>
      <c r="E35" s="71">
        <f t="shared" ref="E35:L35" si="6">SUM(E29:E34)</f>
        <v>2</v>
      </c>
      <c r="F35" s="71">
        <f t="shared" si="6"/>
        <v>137</v>
      </c>
      <c r="G35" s="71">
        <f t="shared" si="6"/>
        <v>135</v>
      </c>
      <c r="H35" s="71">
        <f t="shared" si="6"/>
        <v>2</v>
      </c>
      <c r="I35" s="71">
        <f t="shared" si="6"/>
        <v>137</v>
      </c>
      <c r="J35" s="71">
        <f t="shared" si="6"/>
        <v>123</v>
      </c>
      <c r="K35" s="71">
        <f t="shared" si="6"/>
        <v>1</v>
      </c>
      <c r="L35" s="71">
        <f t="shared" si="6"/>
        <v>124</v>
      </c>
      <c r="M35" s="71"/>
      <c r="N35" s="71"/>
      <c r="O35" s="71"/>
      <c r="P35" s="71"/>
      <c r="Q35" s="71"/>
      <c r="R35" s="71"/>
      <c r="S35" s="72"/>
      <c r="T35" s="71">
        <f>SUM(T24:T34)</f>
        <v>0</v>
      </c>
      <c r="U35" s="71">
        <f>SUM(U24:U34)</f>
        <v>0</v>
      </c>
      <c r="V35" s="89">
        <f t="shared" ref="V35:AC35" si="7">SUM(V22:V34)</f>
        <v>16</v>
      </c>
      <c r="W35" s="89">
        <f t="shared" si="7"/>
        <v>0</v>
      </c>
      <c r="X35" s="89">
        <f t="shared" si="7"/>
        <v>0</v>
      </c>
      <c r="Y35" s="89">
        <f t="shared" si="7"/>
        <v>0</v>
      </c>
      <c r="Z35" s="89">
        <f t="shared" si="7"/>
        <v>100</v>
      </c>
      <c r="AA35" s="89">
        <f t="shared" si="7"/>
        <v>0</v>
      </c>
      <c r="AB35" s="89">
        <f t="shared" si="7"/>
        <v>68</v>
      </c>
      <c r="AC35" s="89">
        <f t="shared" si="7"/>
        <v>0</v>
      </c>
    </row>
    <row r="36" spans="1:29" s="58" customFormat="1">
      <c r="A36" s="97" t="s">
        <v>347</v>
      </c>
      <c r="B36" s="98" t="s">
        <v>86</v>
      </c>
      <c r="C36" s="99" t="s">
        <v>348</v>
      </c>
      <c r="D36" s="100">
        <v>29</v>
      </c>
      <c r="E36" s="100">
        <v>6</v>
      </c>
      <c r="F36" s="100">
        <v>35</v>
      </c>
      <c r="G36" s="100">
        <v>29</v>
      </c>
      <c r="H36" s="100">
        <v>6</v>
      </c>
      <c r="I36" s="100">
        <v>35</v>
      </c>
      <c r="J36" s="100">
        <v>28</v>
      </c>
      <c r="K36" s="100">
        <v>6</v>
      </c>
      <c r="L36" s="100">
        <v>34</v>
      </c>
      <c r="M36" s="100"/>
      <c r="N36" s="100"/>
      <c r="O36" s="100"/>
      <c r="P36" s="100"/>
      <c r="Q36" s="100"/>
      <c r="R36" s="132" t="s">
        <v>125</v>
      </c>
      <c r="S36" s="140"/>
      <c r="T36" s="165" t="s">
        <v>123</v>
      </c>
      <c r="U36" s="165"/>
      <c r="V36" s="57"/>
      <c r="W36" s="57"/>
      <c r="X36" s="57"/>
      <c r="Y36" s="57"/>
      <c r="Z36" s="57"/>
      <c r="AA36" s="57"/>
      <c r="AB36" s="57"/>
      <c r="AC36" s="57"/>
    </row>
    <row r="37" spans="1:29" s="58" customFormat="1">
      <c r="A37" s="97" t="s">
        <v>298</v>
      </c>
      <c r="B37" s="98" t="s">
        <v>85</v>
      </c>
      <c r="C37" s="99" t="s">
        <v>351</v>
      </c>
      <c r="D37" s="100">
        <v>32</v>
      </c>
      <c r="E37" s="100">
        <v>0</v>
      </c>
      <c r="F37" s="100">
        <v>32</v>
      </c>
      <c r="G37" s="100">
        <v>32</v>
      </c>
      <c r="H37" s="100">
        <v>0</v>
      </c>
      <c r="I37" s="100">
        <v>32</v>
      </c>
      <c r="J37" s="100">
        <v>32</v>
      </c>
      <c r="K37" s="100">
        <v>0</v>
      </c>
      <c r="L37" s="100">
        <v>32</v>
      </c>
      <c r="M37" s="100"/>
      <c r="N37" s="100"/>
      <c r="O37" s="100"/>
      <c r="P37" s="100"/>
      <c r="Q37" s="100"/>
      <c r="R37" s="132" t="s">
        <v>157</v>
      </c>
      <c r="S37" s="140"/>
      <c r="T37" s="165" t="s">
        <v>123</v>
      </c>
      <c r="U37" s="165"/>
      <c r="V37" s="57"/>
      <c r="W37" s="57"/>
      <c r="X37" s="57"/>
      <c r="Y37" s="57"/>
      <c r="Z37" s="57"/>
      <c r="AA37" s="57"/>
      <c r="AB37" s="57"/>
      <c r="AC37" s="57"/>
    </row>
    <row r="38" spans="1:29" s="58" customFormat="1">
      <c r="A38" s="97" t="s">
        <v>352</v>
      </c>
      <c r="B38" s="98" t="s">
        <v>85</v>
      </c>
      <c r="C38" s="99" t="s">
        <v>353</v>
      </c>
      <c r="D38" s="100">
        <v>18</v>
      </c>
      <c r="E38" s="100">
        <v>0</v>
      </c>
      <c r="F38" s="100">
        <v>18</v>
      </c>
      <c r="G38" s="100">
        <v>18</v>
      </c>
      <c r="H38" s="100">
        <v>0</v>
      </c>
      <c r="I38" s="100">
        <v>18</v>
      </c>
      <c r="J38" s="100">
        <v>18</v>
      </c>
      <c r="K38" s="100">
        <v>0</v>
      </c>
      <c r="L38" s="100">
        <v>18</v>
      </c>
      <c r="M38" s="100"/>
      <c r="N38" s="100"/>
      <c r="O38" s="100"/>
      <c r="P38" s="100"/>
      <c r="Q38" s="100"/>
      <c r="R38" s="132" t="s">
        <v>157</v>
      </c>
      <c r="S38" s="140"/>
      <c r="T38" s="165" t="s">
        <v>123</v>
      </c>
      <c r="U38" s="165"/>
      <c r="V38" s="57"/>
      <c r="W38" s="57"/>
      <c r="X38" s="57"/>
      <c r="Y38" s="57"/>
      <c r="Z38" s="57"/>
      <c r="AA38" s="57"/>
      <c r="AB38" s="57"/>
      <c r="AC38" s="57"/>
    </row>
    <row r="39" spans="1:29" s="58" customFormat="1">
      <c r="A39" s="97" t="s">
        <v>354</v>
      </c>
      <c r="B39" s="98" t="s">
        <v>83</v>
      </c>
      <c r="C39" s="99" t="s">
        <v>355</v>
      </c>
      <c r="D39" s="100">
        <v>19</v>
      </c>
      <c r="E39" s="100">
        <v>1</v>
      </c>
      <c r="F39" s="100">
        <v>20</v>
      </c>
      <c r="G39" s="100">
        <v>19</v>
      </c>
      <c r="H39" s="100">
        <v>1</v>
      </c>
      <c r="I39" s="100">
        <v>20</v>
      </c>
      <c r="J39" s="100">
        <v>19</v>
      </c>
      <c r="K39" s="100">
        <v>1</v>
      </c>
      <c r="L39" s="100">
        <v>20</v>
      </c>
      <c r="M39" s="100"/>
      <c r="N39" s="100"/>
      <c r="O39" s="100"/>
      <c r="P39" s="100"/>
      <c r="Q39" s="100"/>
      <c r="R39" s="132" t="s">
        <v>356</v>
      </c>
      <c r="S39" s="140"/>
      <c r="T39" s="165" t="s">
        <v>123</v>
      </c>
      <c r="U39" s="165"/>
      <c r="V39" s="57"/>
      <c r="W39" s="57"/>
      <c r="X39" s="57"/>
      <c r="Y39" s="57"/>
      <c r="Z39" s="57"/>
      <c r="AA39" s="57"/>
      <c r="AB39" s="57"/>
      <c r="AC39" s="57"/>
    </row>
    <row r="40" spans="1:29" s="58" customFormat="1">
      <c r="A40" s="97" t="s">
        <v>357</v>
      </c>
      <c r="B40" s="98" t="s">
        <v>83</v>
      </c>
      <c r="C40" s="99" t="s">
        <v>359</v>
      </c>
      <c r="D40" s="100">
        <v>21</v>
      </c>
      <c r="E40" s="100">
        <v>1</v>
      </c>
      <c r="F40" s="100">
        <v>22</v>
      </c>
      <c r="G40" s="100">
        <v>21</v>
      </c>
      <c r="H40" s="100">
        <v>1</v>
      </c>
      <c r="I40" s="100">
        <v>22</v>
      </c>
      <c r="J40" s="100">
        <v>21</v>
      </c>
      <c r="K40" s="100">
        <v>1</v>
      </c>
      <c r="L40" s="100">
        <v>22</v>
      </c>
      <c r="M40" s="100"/>
      <c r="N40" s="100"/>
      <c r="O40" s="100"/>
      <c r="P40" s="100"/>
      <c r="Q40" s="100"/>
      <c r="R40" s="132" t="s">
        <v>346</v>
      </c>
      <c r="S40" s="140"/>
      <c r="T40" s="165" t="s">
        <v>123</v>
      </c>
      <c r="U40" s="165"/>
      <c r="V40" s="57"/>
      <c r="W40" s="57"/>
      <c r="X40" s="57"/>
      <c r="Y40" s="57"/>
      <c r="Z40" s="57"/>
      <c r="AA40" s="57"/>
      <c r="AB40" s="57"/>
      <c r="AC40" s="57"/>
    </row>
    <row r="41" spans="1:29" s="58" customFormat="1">
      <c r="A41" s="97" t="s">
        <v>358</v>
      </c>
      <c r="B41" s="98" t="s">
        <v>83</v>
      </c>
      <c r="C41" s="99" t="s">
        <v>360</v>
      </c>
      <c r="D41" s="100">
        <v>21</v>
      </c>
      <c r="E41" s="100">
        <v>2</v>
      </c>
      <c r="F41" s="100">
        <v>23</v>
      </c>
      <c r="G41" s="100">
        <v>21</v>
      </c>
      <c r="H41" s="100">
        <v>2</v>
      </c>
      <c r="I41" s="100">
        <v>23</v>
      </c>
      <c r="J41" s="100">
        <v>21</v>
      </c>
      <c r="K41" s="100">
        <v>2</v>
      </c>
      <c r="L41" s="100">
        <v>23</v>
      </c>
      <c r="M41" s="100"/>
      <c r="N41" s="100"/>
      <c r="O41" s="100"/>
      <c r="P41" s="100"/>
      <c r="Q41" s="100"/>
      <c r="R41" s="132" t="s">
        <v>346</v>
      </c>
      <c r="S41" s="140"/>
      <c r="T41" s="165" t="s">
        <v>123</v>
      </c>
      <c r="U41" s="165"/>
      <c r="V41" s="57"/>
      <c r="W41" s="57"/>
      <c r="X41" s="57"/>
      <c r="Y41" s="57"/>
      <c r="Z41" s="57"/>
      <c r="AA41" s="57"/>
      <c r="AB41" s="57"/>
      <c r="AC41" s="57"/>
    </row>
    <row r="42" spans="1:29" s="58" customFormat="1">
      <c r="A42" s="97" t="s">
        <v>366</v>
      </c>
      <c r="B42" s="98" t="s">
        <v>86</v>
      </c>
      <c r="C42" s="99" t="s">
        <v>367</v>
      </c>
      <c r="D42" s="100">
        <v>9</v>
      </c>
      <c r="E42" s="100">
        <v>2</v>
      </c>
      <c r="F42" s="100">
        <v>11</v>
      </c>
      <c r="G42" s="100">
        <v>9</v>
      </c>
      <c r="H42" s="100">
        <v>2</v>
      </c>
      <c r="I42" s="100">
        <v>11</v>
      </c>
      <c r="J42" s="100">
        <v>8</v>
      </c>
      <c r="K42" s="100">
        <v>2</v>
      </c>
      <c r="L42" s="100">
        <v>10</v>
      </c>
      <c r="M42" s="100"/>
      <c r="N42" s="100"/>
      <c r="O42" s="100"/>
      <c r="P42" s="100"/>
      <c r="Q42" s="100"/>
      <c r="R42" s="132" t="s">
        <v>188</v>
      </c>
      <c r="S42" s="140"/>
      <c r="T42" s="165" t="s">
        <v>123</v>
      </c>
      <c r="U42" s="165"/>
      <c r="V42" s="57"/>
      <c r="W42" s="57"/>
      <c r="X42" s="57"/>
      <c r="Y42" s="57"/>
      <c r="Z42" s="57"/>
      <c r="AA42" s="57"/>
      <c r="AB42" s="57"/>
      <c r="AC42" s="57"/>
    </row>
    <row r="43" spans="1:29" s="58" customFormat="1">
      <c r="A43" s="97" t="s">
        <v>403</v>
      </c>
      <c r="B43" s="98" t="s">
        <v>85</v>
      </c>
      <c r="C43" s="99" t="s">
        <v>359</v>
      </c>
      <c r="D43" s="100">
        <v>15</v>
      </c>
      <c r="E43" s="100">
        <v>0</v>
      </c>
      <c r="F43" s="100">
        <v>15</v>
      </c>
      <c r="G43" s="100">
        <v>15</v>
      </c>
      <c r="H43" s="100">
        <v>0</v>
      </c>
      <c r="I43" s="100">
        <v>15</v>
      </c>
      <c r="J43" s="100">
        <v>12</v>
      </c>
      <c r="K43" s="100">
        <v>0</v>
      </c>
      <c r="L43" s="100">
        <v>12</v>
      </c>
      <c r="M43" s="100"/>
      <c r="N43" s="100"/>
      <c r="O43" s="100"/>
      <c r="P43" s="100"/>
      <c r="Q43" s="100"/>
      <c r="R43" s="132" t="s">
        <v>157</v>
      </c>
      <c r="S43" s="140"/>
      <c r="T43" s="165" t="s">
        <v>123</v>
      </c>
      <c r="U43" s="165"/>
      <c r="V43" s="57"/>
      <c r="W43" s="57"/>
      <c r="X43" s="57"/>
      <c r="Y43" s="57"/>
      <c r="Z43" s="57"/>
      <c r="AA43" s="57"/>
      <c r="AB43" s="57"/>
      <c r="AC43" s="57"/>
    </row>
    <row r="44" spans="1:29" s="58" customFormat="1" ht="22.5" thickBot="1">
      <c r="A44" s="97" t="s">
        <v>410</v>
      </c>
      <c r="B44" s="98" t="s">
        <v>86</v>
      </c>
      <c r="C44" s="99" t="s">
        <v>411</v>
      </c>
      <c r="D44" s="100">
        <v>7</v>
      </c>
      <c r="E44" s="100">
        <v>2</v>
      </c>
      <c r="F44" s="100">
        <v>9</v>
      </c>
      <c r="G44" s="100">
        <v>7</v>
      </c>
      <c r="H44" s="100">
        <v>2</v>
      </c>
      <c r="I44" s="100">
        <v>9</v>
      </c>
      <c r="J44" s="100">
        <v>5</v>
      </c>
      <c r="K44" s="100">
        <v>1</v>
      </c>
      <c r="L44" s="100">
        <v>6</v>
      </c>
      <c r="M44" s="100"/>
      <c r="N44" s="100"/>
      <c r="O44" s="100"/>
      <c r="P44" s="100"/>
      <c r="Q44" s="100"/>
      <c r="R44" s="132" t="s">
        <v>188</v>
      </c>
      <c r="S44" s="140"/>
      <c r="T44" s="165" t="s">
        <v>123</v>
      </c>
      <c r="U44" s="165"/>
      <c r="V44" s="57"/>
      <c r="W44" s="57"/>
      <c r="X44" s="57"/>
      <c r="Y44" s="57"/>
      <c r="Z44" s="57"/>
      <c r="AA44" s="57"/>
      <c r="AB44" s="57"/>
      <c r="AC44" s="57"/>
    </row>
    <row r="45" spans="1:29" ht="22.5" thickBot="1">
      <c r="A45" s="68" t="s">
        <v>335</v>
      </c>
      <c r="B45" s="69"/>
      <c r="C45" s="70"/>
      <c r="D45" s="71">
        <f>SUM(D36:D44)</f>
        <v>171</v>
      </c>
      <c r="E45" s="71">
        <f t="shared" ref="E45:L45" si="8">SUM(E36:E44)</f>
        <v>14</v>
      </c>
      <c r="F45" s="71">
        <f t="shared" si="8"/>
        <v>185</v>
      </c>
      <c r="G45" s="71">
        <f t="shared" si="8"/>
        <v>171</v>
      </c>
      <c r="H45" s="71">
        <f t="shared" si="8"/>
        <v>14</v>
      </c>
      <c r="I45" s="71">
        <f>SUM(I36:I44)</f>
        <v>185</v>
      </c>
      <c r="J45" s="71">
        <f t="shared" si="8"/>
        <v>164</v>
      </c>
      <c r="K45" s="71">
        <f t="shared" si="8"/>
        <v>13</v>
      </c>
      <c r="L45" s="71">
        <f t="shared" si="8"/>
        <v>177</v>
      </c>
      <c r="M45" s="71"/>
      <c r="N45" s="71"/>
      <c r="O45" s="71"/>
      <c r="P45" s="71"/>
      <c r="Q45" s="71"/>
      <c r="R45" s="71"/>
      <c r="S45" s="72"/>
      <c r="T45" s="71">
        <f>SUM(T26:T44)</f>
        <v>0</v>
      </c>
      <c r="U45" s="71">
        <f>SUM(U26:U44)</f>
        <v>0</v>
      </c>
      <c r="V45" s="89">
        <f t="shared" ref="V45:AC45" si="9">SUM(V24:V44)</f>
        <v>32</v>
      </c>
      <c r="W45" s="89">
        <f t="shared" si="9"/>
        <v>0</v>
      </c>
      <c r="X45" s="89">
        <f t="shared" si="9"/>
        <v>0</v>
      </c>
      <c r="Y45" s="89">
        <f t="shared" si="9"/>
        <v>0</v>
      </c>
      <c r="Z45" s="89">
        <f t="shared" si="9"/>
        <v>200</v>
      </c>
      <c r="AA45" s="89">
        <f t="shared" si="9"/>
        <v>0</v>
      </c>
      <c r="AB45" s="89">
        <f t="shared" si="9"/>
        <v>115</v>
      </c>
      <c r="AC45" s="89">
        <f t="shared" si="9"/>
        <v>0</v>
      </c>
    </row>
    <row r="46" spans="1:29" s="58" customFormat="1">
      <c r="A46" s="97" t="s">
        <v>347</v>
      </c>
      <c r="B46" s="98" t="s">
        <v>86</v>
      </c>
      <c r="C46" s="99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32"/>
      <c r="S46" s="140"/>
      <c r="T46" s="165"/>
      <c r="U46" s="165"/>
      <c r="V46" s="57"/>
      <c r="W46" s="57"/>
      <c r="X46" s="57"/>
      <c r="Y46" s="57"/>
      <c r="Z46" s="57"/>
      <c r="AA46" s="57"/>
      <c r="AB46" s="57"/>
      <c r="AC46" s="57"/>
    </row>
    <row r="47" spans="1:29" s="58" customFormat="1">
      <c r="A47" s="97" t="s">
        <v>169</v>
      </c>
      <c r="B47" s="98" t="s">
        <v>86</v>
      </c>
      <c r="C47" s="99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32"/>
      <c r="S47" s="140"/>
      <c r="T47" s="165"/>
      <c r="U47" s="165"/>
      <c r="V47" s="57"/>
      <c r="W47" s="57"/>
      <c r="X47" s="57"/>
      <c r="Y47" s="57"/>
      <c r="Z47" s="57"/>
      <c r="AA47" s="57"/>
      <c r="AB47" s="57"/>
      <c r="AC47" s="57"/>
    </row>
    <row r="48" spans="1:29" s="58" customFormat="1">
      <c r="A48" s="97" t="s">
        <v>199</v>
      </c>
      <c r="B48" s="98" t="s">
        <v>86</v>
      </c>
      <c r="C48" s="99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32"/>
      <c r="S48" s="140"/>
      <c r="T48" s="165"/>
      <c r="U48" s="165"/>
      <c r="V48" s="57"/>
      <c r="W48" s="57"/>
      <c r="X48" s="57"/>
      <c r="Y48" s="57"/>
      <c r="Z48" s="57"/>
      <c r="AA48" s="57"/>
      <c r="AB48" s="57"/>
      <c r="AC48" s="57"/>
    </row>
    <row r="49" spans="1:29" s="58" customFormat="1">
      <c r="A49" s="97" t="s">
        <v>392</v>
      </c>
      <c r="B49" s="98" t="s">
        <v>86</v>
      </c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32"/>
      <c r="S49" s="140"/>
      <c r="T49" s="165"/>
      <c r="U49" s="165"/>
      <c r="V49" s="57"/>
      <c r="W49" s="57"/>
      <c r="X49" s="57"/>
      <c r="Y49" s="57"/>
      <c r="Z49" s="57"/>
      <c r="AA49" s="57"/>
      <c r="AB49" s="57"/>
      <c r="AC49" s="57"/>
    </row>
    <row r="50" spans="1:29" s="58" customFormat="1">
      <c r="A50" s="97" t="s">
        <v>357</v>
      </c>
      <c r="B50" s="98" t="s">
        <v>83</v>
      </c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32"/>
      <c r="S50" s="140"/>
      <c r="T50" s="165"/>
      <c r="U50" s="165"/>
      <c r="V50" s="57"/>
      <c r="W50" s="57"/>
      <c r="X50" s="57"/>
      <c r="Y50" s="57"/>
      <c r="Z50" s="57"/>
      <c r="AA50" s="57"/>
      <c r="AB50" s="57"/>
      <c r="AC50" s="57"/>
    </row>
    <row r="51" spans="1:29" s="58" customFormat="1">
      <c r="A51" s="97" t="s">
        <v>419</v>
      </c>
      <c r="B51" s="98" t="s">
        <v>184</v>
      </c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32"/>
      <c r="S51" s="140"/>
      <c r="T51" s="165"/>
      <c r="U51" s="165"/>
      <c r="V51" s="57"/>
      <c r="W51" s="57"/>
      <c r="X51" s="57"/>
      <c r="Y51" s="57"/>
      <c r="Z51" s="57"/>
      <c r="AA51" s="57"/>
      <c r="AB51" s="57"/>
      <c r="AC51" s="57"/>
    </row>
    <row r="52" spans="1:29" s="58" customFormat="1">
      <c r="A52" s="97" t="s">
        <v>420</v>
      </c>
      <c r="B52" s="98" t="s">
        <v>83</v>
      </c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32"/>
      <c r="S52" s="140"/>
      <c r="T52" s="165"/>
      <c r="U52" s="165"/>
      <c r="V52" s="57"/>
      <c r="W52" s="57"/>
      <c r="X52" s="57"/>
      <c r="Y52" s="57"/>
      <c r="Z52" s="57"/>
      <c r="AA52" s="57"/>
      <c r="AB52" s="57"/>
      <c r="AC52" s="57"/>
    </row>
    <row r="53" spans="1:29" s="58" customFormat="1">
      <c r="A53" s="97" t="s">
        <v>421</v>
      </c>
      <c r="B53" s="98" t="s">
        <v>85</v>
      </c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32"/>
      <c r="S53" s="140"/>
      <c r="T53" s="165"/>
      <c r="U53" s="165"/>
      <c r="V53" s="57"/>
      <c r="W53" s="57"/>
      <c r="X53" s="57"/>
      <c r="Y53" s="57"/>
      <c r="Z53" s="57"/>
      <c r="AA53" s="57"/>
      <c r="AB53" s="57"/>
      <c r="AC53" s="57"/>
    </row>
    <row r="54" spans="1:29" s="58" customFormat="1">
      <c r="A54" s="97" t="s">
        <v>433</v>
      </c>
      <c r="B54" s="98" t="s">
        <v>85</v>
      </c>
      <c r="C54" s="99"/>
      <c r="D54" s="101"/>
      <c r="E54" s="101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32"/>
      <c r="S54" s="140"/>
      <c r="T54" s="165"/>
      <c r="U54" s="165"/>
      <c r="V54" s="57"/>
      <c r="W54" s="57"/>
      <c r="X54" s="57"/>
      <c r="Y54" s="57"/>
      <c r="Z54" s="57"/>
      <c r="AA54" s="57"/>
      <c r="AB54" s="57"/>
      <c r="AC54" s="57"/>
    </row>
    <row r="55" spans="1:29" s="58" customFormat="1">
      <c r="A55" s="97" t="s">
        <v>434</v>
      </c>
      <c r="B55" s="98" t="s">
        <v>85</v>
      </c>
      <c r="C55" s="99"/>
      <c r="D55" s="189"/>
      <c r="E55" s="189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32"/>
      <c r="S55" s="140"/>
      <c r="T55" s="165"/>
      <c r="U55" s="165"/>
      <c r="V55" s="57"/>
      <c r="W55" s="57"/>
      <c r="X55" s="57"/>
      <c r="Y55" s="57"/>
      <c r="Z55" s="57"/>
      <c r="AA55" s="57"/>
      <c r="AB55" s="57"/>
      <c r="AC55" s="57"/>
    </row>
    <row r="56" spans="1:29" s="58" customFormat="1" ht="22.5" thickBot="1">
      <c r="A56" s="97" t="s">
        <v>435</v>
      </c>
      <c r="B56" s="98" t="s">
        <v>85</v>
      </c>
      <c r="C56" s="99"/>
      <c r="D56" s="189"/>
      <c r="E56" s="189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32"/>
      <c r="S56" s="140"/>
      <c r="T56" s="165"/>
      <c r="U56" s="165"/>
      <c r="V56" s="57"/>
      <c r="W56" s="57"/>
      <c r="X56" s="57"/>
      <c r="Y56" s="57"/>
      <c r="Z56" s="57"/>
      <c r="AA56" s="57"/>
      <c r="AB56" s="57"/>
      <c r="AC56" s="57"/>
    </row>
    <row r="57" spans="1:29" ht="22.5" thickBot="1">
      <c r="A57" s="68" t="s">
        <v>387</v>
      </c>
      <c r="B57" s="69"/>
      <c r="C57" s="70"/>
      <c r="D57" s="71">
        <f>SUM(D46:D56)</f>
        <v>0</v>
      </c>
      <c r="E57" s="71">
        <f t="shared" ref="E57:L57" si="10">SUM(E46:E56)</f>
        <v>0</v>
      </c>
      <c r="F57" s="71">
        <f t="shared" si="10"/>
        <v>0</v>
      </c>
      <c r="G57" s="71">
        <f t="shared" si="10"/>
        <v>0</v>
      </c>
      <c r="H57" s="71">
        <f t="shared" si="10"/>
        <v>0</v>
      </c>
      <c r="I57" s="71">
        <f t="shared" si="10"/>
        <v>0</v>
      </c>
      <c r="J57" s="71">
        <f t="shared" si="10"/>
        <v>0</v>
      </c>
      <c r="K57" s="71">
        <f t="shared" si="10"/>
        <v>0</v>
      </c>
      <c r="L57" s="71">
        <f t="shared" si="10"/>
        <v>0</v>
      </c>
      <c r="M57" s="71"/>
      <c r="N57" s="71"/>
      <c r="O57" s="71"/>
      <c r="P57" s="71"/>
      <c r="Q57" s="71"/>
      <c r="R57" s="71"/>
      <c r="S57" s="72"/>
      <c r="T57" s="71">
        <f>SUM(T24:T56)</f>
        <v>0</v>
      </c>
      <c r="U57" s="71">
        <f>SUM(U24:U56)</f>
        <v>0</v>
      </c>
      <c r="V57" s="89">
        <f t="shared" ref="V57:AC57" si="11">SUM(V22:V56)</f>
        <v>64</v>
      </c>
      <c r="W57" s="89">
        <f t="shared" si="11"/>
        <v>0</v>
      </c>
      <c r="X57" s="89">
        <f t="shared" si="11"/>
        <v>0</v>
      </c>
      <c r="Y57" s="89">
        <f t="shared" si="11"/>
        <v>0</v>
      </c>
      <c r="Z57" s="89">
        <f t="shared" si="11"/>
        <v>400</v>
      </c>
      <c r="AA57" s="89">
        <f t="shared" si="11"/>
        <v>0</v>
      </c>
      <c r="AB57" s="89">
        <f t="shared" si="11"/>
        <v>251</v>
      </c>
      <c r="AC57" s="89">
        <f t="shared" si="11"/>
        <v>0</v>
      </c>
    </row>
    <row r="58" spans="1:29" s="58" customFormat="1">
      <c r="A58" s="97" t="s">
        <v>463</v>
      </c>
      <c r="B58" s="98" t="s">
        <v>86</v>
      </c>
      <c r="C58" s="99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32"/>
      <c r="S58" s="140"/>
      <c r="T58" s="165"/>
      <c r="U58" s="165"/>
      <c r="V58" s="57"/>
      <c r="W58" s="57"/>
      <c r="X58" s="57"/>
      <c r="Y58" s="57"/>
      <c r="Z58" s="57"/>
      <c r="AA58" s="57"/>
      <c r="AB58" s="57"/>
      <c r="AC58" s="57"/>
    </row>
    <row r="59" spans="1:29" s="58" customFormat="1">
      <c r="A59" s="97" t="s">
        <v>464</v>
      </c>
      <c r="B59" s="98" t="s">
        <v>86</v>
      </c>
      <c r="C59" s="99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32"/>
      <c r="S59" s="140"/>
      <c r="T59" s="165"/>
      <c r="U59" s="165"/>
      <c r="V59" s="57"/>
      <c r="W59" s="57"/>
      <c r="X59" s="57"/>
      <c r="Y59" s="57"/>
      <c r="Z59" s="57"/>
      <c r="AA59" s="57"/>
      <c r="AB59" s="57"/>
      <c r="AC59" s="57"/>
    </row>
    <row r="60" spans="1:29" s="58" customFormat="1">
      <c r="A60" s="97" t="s">
        <v>307</v>
      </c>
      <c r="B60" s="98" t="s">
        <v>86</v>
      </c>
      <c r="C60" s="99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32"/>
      <c r="S60" s="140"/>
      <c r="T60" s="165"/>
      <c r="U60" s="165"/>
      <c r="V60" s="57"/>
      <c r="W60" s="57"/>
      <c r="X60" s="57"/>
      <c r="Y60" s="57"/>
      <c r="Z60" s="57"/>
      <c r="AA60" s="57"/>
      <c r="AB60" s="57"/>
      <c r="AC60" s="57"/>
    </row>
    <row r="61" spans="1:29" s="58" customFormat="1">
      <c r="A61" s="97"/>
      <c r="B61" s="98"/>
      <c r="C61" s="99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32"/>
      <c r="S61" s="140"/>
      <c r="T61" s="165"/>
      <c r="U61" s="165"/>
      <c r="V61" s="57"/>
      <c r="W61" s="57"/>
      <c r="X61" s="57"/>
      <c r="Y61" s="57"/>
      <c r="Z61" s="57"/>
      <c r="AA61" s="57"/>
      <c r="AB61" s="57"/>
      <c r="AC61" s="57"/>
    </row>
    <row r="62" spans="1:29" s="58" customFormat="1">
      <c r="A62" s="97"/>
      <c r="B62" s="98"/>
      <c r="C62" s="99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32"/>
      <c r="S62" s="140"/>
      <c r="T62" s="165"/>
      <c r="U62" s="165"/>
      <c r="V62" s="57"/>
      <c r="W62" s="57"/>
      <c r="X62" s="57"/>
      <c r="Y62" s="57"/>
      <c r="Z62" s="57"/>
      <c r="AA62" s="57"/>
      <c r="AB62" s="57"/>
      <c r="AC62" s="57"/>
    </row>
    <row r="63" spans="1:29" s="58" customFormat="1" ht="22.5" thickBot="1">
      <c r="A63" s="103"/>
      <c r="B63" s="106"/>
      <c r="C63" s="145"/>
      <c r="D63" s="146"/>
      <c r="E63" s="146"/>
      <c r="F63" s="146"/>
      <c r="G63" s="146"/>
      <c r="H63" s="146"/>
      <c r="I63" s="147"/>
      <c r="J63" s="146"/>
      <c r="K63" s="146"/>
      <c r="L63" s="146"/>
      <c r="M63" s="146"/>
      <c r="N63" s="146"/>
      <c r="O63" s="146"/>
      <c r="P63" s="146"/>
      <c r="Q63" s="146"/>
      <c r="R63" s="148"/>
      <c r="S63" s="141"/>
      <c r="T63" s="149"/>
      <c r="U63" s="149"/>
      <c r="V63" s="57"/>
      <c r="W63" s="57"/>
      <c r="X63" s="57"/>
      <c r="Y63" s="57"/>
      <c r="Z63" s="57"/>
      <c r="AA63" s="57"/>
      <c r="AB63" s="57"/>
      <c r="AC63" s="57"/>
    </row>
    <row r="64" spans="1:29" ht="22.5" thickBot="1">
      <c r="A64" s="68" t="s">
        <v>443</v>
      </c>
      <c r="B64" s="69"/>
      <c r="C64" s="70"/>
      <c r="D64" s="71">
        <f>SUM(D58:D63)</f>
        <v>0</v>
      </c>
      <c r="E64" s="71">
        <f t="shared" ref="E64:L64" si="12">SUM(E58:E63)</f>
        <v>0</v>
      </c>
      <c r="F64" s="71">
        <f t="shared" si="12"/>
        <v>0</v>
      </c>
      <c r="G64" s="71">
        <f t="shared" si="12"/>
        <v>0</v>
      </c>
      <c r="H64" s="71">
        <f t="shared" si="12"/>
        <v>0</v>
      </c>
      <c r="I64" s="71">
        <f t="shared" si="12"/>
        <v>0</v>
      </c>
      <c r="J64" s="71">
        <f t="shared" si="12"/>
        <v>0</v>
      </c>
      <c r="K64" s="71">
        <f t="shared" si="12"/>
        <v>0</v>
      </c>
      <c r="L64" s="71">
        <f t="shared" si="12"/>
        <v>0</v>
      </c>
      <c r="M64" s="71"/>
      <c r="N64" s="71"/>
      <c r="O64" s="71"/>
      <c r="P64" s="71"/>
      <c r="Q64" s="71"/>
      <c r="R64" s="71"/>
      <c r="S64" s="72"/>
      <c r="T64" s="71">
        <f>SUM(T31:T63)</f>
        <v>0</v>
      </c>
      <c r="U64" s="71">
        <f>SUM(U31:U63)</f>
        <v>0</v>
      </c>
      <c r="V64" s="89">
        <f t="shared" ref="V64:AC64" si="13">SUM(V29:V63)</f>
        <v>112</v>
      </c>
      <c r="W64" s="89">
        <f t="shared" si="13"/>
        <v>0</v>
      </c>
      <c r="X64" s="89">
        <f t="shared" si="13"/>
        <v>0</v>
      </c>
      <c r="Y64" s="89">
        <f t="shared" si="13"/>
        <v>0</v>
      </c>
      <c r="Z64" s="89">
        <f t="shared" si="13"/>
        <v>700</v>
      </c>
      <c r="AA64" s="89">
        <f t="shared" si="13"/>
        <v>0</v>
      </c>
      <c r="AB64" s="89">
        <f t="shared" si="13"/>
        <v>434</v>
      </c>
      <c r="AC64" s="89">
        <f t="shared" si="13"/>
        <v>0</v>
      </c>
    </row>
    <row r="65" spans="1:29">
      <c r="A65" s="109"/>
      <c r="B65" s="109"/>
      <c r="C65" s="110"/>
      <c r="D65" s="110"/>
      <c r="E65" s="110"/>
      <c r="F65" s="110"/>
      <c r="G65" s="110"/>
      <c r="H65" s="110"/>
      <c r="I65" s="137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</row>
    <row r="66" spans="1:29">
      <c r="A66" s="111" t="s">
        <v>4</v>
      </c>
      <c r="B66" s="111"/>
      <c r="C66" s="112"/>
      <c r="D66" s="111">
        <f>D9+D18+D28+D35+D45+D57+D64</f>
        <v>609</v>
      </c>
      <c r="E66" s="111">
        <f t="shared" ref="E66:L66" si="14">E9+E18+E28+E35+E45+E57+E64</f>
        <v>30</v>
      </c>
      <c r="F66" s="111">
        <f t="shared" si="14"/>
        <v>639</v>
      </c>
      <c r="G66" s="111">
        <f t="shared" si="14"/>
        <v>609</v>
      </c>
      <c r="H66" s="111">
        <f t="shared" si="14"/>
        <v>30</v>
      </c>
      <c r="I66" s="111">
        <f t="shared" si="14"/>
        <v>639</v>
      </c>
      <c r="J66" s="111">
        <f t="shared" si="14"/>
        <v>554</v>
      </c>
      <c r="K66" s="111">
        <f t="shared" si="14"/>
        <v>20</v>
      </c>
      <c r="L66" s="111">
        <f t="shared" si="14"/>
        <v>574</v>
      </c>
      <c r="M66" s="111">
        <f>M9+M18+M28+M64</f>
        <v>0</v>
      </c>
      <c r="N66" s="111">
        <f>N9+N18+N28+N64</f>
        <v>0</v>
      </c>
      <c r="O66" s="111">
        <f>O9+O18+O28+O64</f>
        <v>0</v>
      </c>
      <c r="P66" s="111">
        <f>P9+P18+P28+P64</f>
        <v>0</v>
      </c>
      <c r="Q66" s="111">
        <f>Q9+Q18+Q28+Q64</f>
        <v>0</v>
      </c>
      <c r="R66" s="112"/>
      <c r="S66" s="112"/>
      <c r="T66" s="111">
        <f>T9+T18</f>
        <v>0</v>
      </c>
      <c r="U66" s="111">
        <f>U9+U18</f>
        <v>0</v>
      </c>
      <c r="V66" s="113"/>
      <c r="W66" s="113"/>
      <c r="X66" s="113"/>
      <c r="Y66" s="113"/>
      <c r="Z66" s="113"/>
      <c r="AA66" s="113"/>
      <c r="AB66" s="113"/>
      <c r="AC66" s="113"/>
    </row>
    <row r="67" spans="1:29">
      <c r="A67" s="114"/>
      <c r="B67" s="114"/>
      <c r="C67" s="115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5"/>
      <c r="S67" s="115"/>
      <c r="T67" s="115"/>
      <c r="U67" s="115"/>
    </row>
    <row r="68" spans="1:29">
      <c r="A68" s="109"/>
      <c r="B68" s="109"/>
      <c r="C68" s="110"/>
      <c r="D68" s="110"/>
      <c r="E68" s="110"/>
      <c r="F68" s="110"/>
      <c r="G68" s="110"/>
      <c r="H68" s="110"/>
      <c r="I68" s="137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</row>
    <row r="69" spans="1:29">
      <c r="A69" s="109"/>
      <c r="B69" s="109"/>
      <c r="C69" s="110"/>
      <c r="D69" s="110"/>
      <c r="E69" s="110"/>
      <c r="F69" s="110"/>
      <c r="G69" s="110"/>
      <c r="H69" s="110"/>
      <c r="I69" s="137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</row>
    <row r="70" spans="1:29">
      <c r="A70" s="109"/>
      <c r="B70" s="109"/>
      <c r="C70" s="110"/>
      <c r="D70" s="110"/>
      <c r="E70" s="110"/>
      <c r="F70" s="110"/>
      <c r="G70" s="110"/>
      <c r="H70" s="110"/>
      <c r="I70" s="137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</row>
    <row r="74" spans="1:29">
      <c r="A74" s="109"/>
      <c r="B74" s="109"/>
      <c r="C74" s="110"/>
      <c r="D74" s="110"/>
      <c r="E74" s="110"/>
      <c r="F74" s="110"/>
      <c r="G74" s="110"/>
      <c r="H74" s="110"/>
      <c r="I74" s="137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</row>
    <row r="75" spans="1:29">
      <c r="A75" s="109"/>
      <c r="B75" s="109"/>
      <c r="C75" s="110"/>
      <c r="D75" s="110"/>
      <c r="E75" s="110"/>
      <c r="F75" s="110"/>
      <c r="G75" s="110"/>
      <c r="H75" s="110"/>
      <c r="I75" s="137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</row>
    <row r="76" spans="1:29">
      <c r="A76" s="109"/>
      <c r="B76" s="109"/>
      <c r="C76" s="110"/>
      <c r="D76" s="110"/>
      <c r="E76" s="110"/>
      <c r="F76" s="110"/>
      <c r="G76" s="110"/>
      <c r="H76" s="110"/>
      <c r="I76" s="137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</row>
    <row r="77" spans="1:29">
      <c r="A77" s="109"/>
      <c r="B77" s="109"/>
      <c r="C77" s="110"/>
      <c r="D77" s="110"/>
      <c r="E77" s="110"/>
      <c r="F77" s="110"/>
      <c r="G77" s="110"/>
      <c r="H77" s="110"/>
      <c r="I77" s="137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</row>
    <row r="78" spans="1:29">
      <c r="A78" s="109"/>
      <c r="B78" s="109"/>
      <c r="C78" s="110"/>
      <c r="D78" s="110"/>
      <c r="E78" s="110"/>
      <c r="F78" s="110"/>
      <c r="G78" s="110"/>
      <c r="H78" s="110"/>
      <c r="I78" s="137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</row>
    <row r="79" spans="1:29">
      <c r="A79" s="109"/>
      <c r="B79" s="109"/>
      <c r="C79" s="110"/>
      <c r="D79" s="110"/>
      <c r="E79" s="110"/>
      <c r="F79" s="110"/>
      <c r="G79" s="110"/>
      <c r="H79" s="110"/>
      <c r="I79" s="137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</row>
    <row r="80" spans="1:29">
      <c r="A80" s="109"/>
      <c r="B80" s="109"/>
      <c r="C80" s="110"/>
      <c r="D80" s="110"/>
      <c r="E80" s="110"/>
      <c r="F80" s="110"/>
      <c r="G80" s="110"/>
      <c r="H80" s="110"/>
      <c r="I80" s="137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</row>
    <row r="81" spans="1:21">
      <c r="A81" s="109"/>
      <c r="B81" s="109"/>
      <c r="C81" s="110"/>
      <c r="D81" s="110"/>
      <c r="E81" s="110"/>
      <c r="F81" s="110"/>
      <c r="G81" s="110"/>
      <c r="H81" s="110"/>
      <c r="I81" s="137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</row>
    <row r="82" spans="1:21">
      <c r="A82" s="109"/>
      <c r="B82" s="109"/>
      <c r="C82" s="110"/>
      <c r="D82" s="110"/>
      <c r="E82" s="110"/>
      <c r="F82" s="110"/>
      <c r="G82" s="110"/>
      <c r="H82" s="110"/>
      <c r="I82" s="137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</row>
    <row r="83" spans="1:21">
      <c r="A83" s="109"/>
      <c r="B83" s="109"/>
      <c r="C83" s="110"/>
      <c r="D83" s="110"/>
      <c r="E83" s="110"/>
      <c r="F83" s="110"/>
      <c r="G83" s="110"/>
      <c r="H83" s="110"/>
      <c r="I83" s="137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</row>
    <row r="84" spans="1:21">
      <c r="A84" s="109"/>
      <c r="B84" s="109"/>
      <c r="C84" s="110"/>
      <c r="D84" s="110"/>
      <c r="E84" s="110"/>
      <c r="F84" s="110"/>
      <c r="G84" s="110"/>
      <c r="H84" s="110"/>
      <c r="I84" s="137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</row>
    <row r="85" spans="1:21">
      <c r="A85" s="109"/>
      <c r="B85" s="109"/>
      <c r="C85" s="110"/>
      <c r="D85" s="110"/>
      <c r="E85" s="110"/>
      <c r="F85" s="110"/>
      <c r="G85" s="110"/>
      <c r="H85" s="110"/>
      <c r="I85" s="137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</row>
  </sheetData>
  <mergeCells count="16">
    <mergeCell ref="J4:L4"/>
    <mergeCell ref="A4:A5"/>
    <mergeCell ref="B4:B5"/>
    <mergeCell ref="C4:C5"/>
    <mergeCell ref="D4:F4"/>
    <mergeCell ref="G4:I4"/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38"/>
  <sheetViews>
    <sheetView topLeftCell="A16" workbookViewId="0">
      <selection activeCell="C13" sqref="C13"/>
    </sheetView>
  </sheetViews>
  <sheetFormatPr defaultRowHeight="21.75"/>
  <cols>
    <col min="1" max="1" width="33.42578125" style="41" customWidth="1"/>
    <col min="2" max="2" width="11.7109375" style="41" customWidth="1"/>
    <col min="3" max="3" width="19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42.8554687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101</v>
      </c>
    </row>
    <row r="2" spans="1:30">
      <c r="A2" s="42" t="s">
        <v>111</v>
      </c>
      <c r="B2" s="42"/>
      <c r="S2" s="43" t="s">
        <v>71</v>
      </c>
      <c r="T2" s="43"/>
      <c r="U2" s="43"/>
    </row>
    <row r="3" spans="1:30">
      <c r="A3" s="44" t="s">
        <v>112</v>
      </c>
      <c r="D3" s="44" t="s">
        <v>302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265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46" t="s">
        <v>87</v>
      </c>
      <c r="E5" s="46" t="s">
        <v>88</v>
      </c>
      <c r="F5" s="46" t="s">
        <v>4</v>
      </c>
      <c r="G5" s="46" t="s">
        <v>87</v>
      </c>
      <c r="H5" s="46" t="s">
        <v>88</v>
      </c>
      <c r="I5" s="46" t="s">
        <v>4</v>
      </c>
      <c r="J5" s="46" t="s">
        <v>87</v>
      </c>
      <c r="K5" s="46" t="s">
        <v>88</v>
      </c>
      <c r="L5" s="46" t="s">
        <v>4</v>
      </c>
      <c r="M5" s="205"/>
      <c r="N5" s="46" t="s">
        <v>87</v>
      </c>
      <c r="O5" s="46" t="s">
        <v>88</v>
      </c>
      <c r="P5" s="46" t="s">
        <v>4</v>
      </c>
      <c r="Q5" s="47"/>
      <c r="R5" s="209"/>
      <c r="S5" s="209"/>
      <c r="T5" s="209"/>
      <c r="U5" s="209"/>
      <c r="V5" s="48" t="s">
        <v>89</v>
      </c>
      <c r="W5" s="48" t="s">
        <v>90</v>
      </c>
      <c r="X5" s="48" t="s">
        <v>89</v>
      </c>
      <c r="Y5" s="48" t="s">
        <v>90</v>
      </c>
      <c r="Z5" s="48" t="s">
        <v>89</v>
      </c>
      <c r="AA5" s="48" t="s">
        <v>90</v>
      </c>
      <c r="AB5" s="48" t="s">
        <v>89</v>
      </c>
      <c r="AC5" s="48" t="s">
        <v>90</v>
      </c>
    </row>
    <row r="6" spans="1:30" s="58" customFormat="1" ht="22.5" thickBot="1">
      <c r="A6" s="49" t="s">
        <v>229</v>
      </c>
      <c r="B6" s="50" t="s">
        <v>184</v>
      </c>
      <c r="C6" s="202" t="s">
        <v>230</v>
      </c>
      <c r="D6" s="52">
        <v>1</v>
      </c>
      <c r="E6" s="52">
        <v>19</v>
      </c>
      <c r="F6" s="52">
        <v>20</v>
      </c>
      <c r="G6" s="52">
        <v>1</v>
      </c>
      <c r="H6" s="52">
        <v>19</v>
      </c>
      <c r="I6" s="52">
        <v>20</v>
      </c>
      <c r="J6" s="52">
        <v>1</v>
      </c>
      <c r="K6" s="52">
        <v>19</v>
      </c>
      <c r="L6" s="52">
        <v>20</v>
      </c>
      <c r="M6" s="52"/>
      <c r="N6" s="52"/>
      <c r="O6" s="52"/>
      <c r="P6" s="52"/>
      <c r="Q6" s="53"/>
      <c r="R6" s="54" t="s">
        <v>231</v>
      </c>
      <c r="S6" s="161" t="s">
        <v>123</v>
      </c>
      <c r="T6" s="56" t="s">
        <v>180</v>
      </c>
      <c r="U6" s="56" t="s">
        <v>123</v>
      </c>
      <c r="V6" s="57"/>
      <c r="W6" s="57"/>
      <c r="X6" s="57"/>
      <c r="Y6" s="57">
        <v>20</v>
      </c>
      <c r="Z6" s="57"/>
      <c r="AA6" s="57"/>
      <c r="AB6" s="57"/>
      <c r="AC6" s="57"/>
    </row>
    <row r="7" spans="1:30" ht="22.5" thickBot="1">
      <c r="A7" s="71" t="s">
        <v>96</v>
      </c>
      <c r="B7" s="69"/>
      <c r="C7" s="70"/>
      <c r="D7" s="71">
        <f t="shared" ref="D7:L7" si="0">SUM(D6:D6)</f>
        <v>1</v>
      </c>
      <c r="E7" s="71">
        <f t="shared" si="0"/>
        <v>19</v>
      </c>
      <c r="F7" s="71">
        <f t="shared" si="0"/>
        <v>20</v>
      </c>
      <c r="G7" s="71">
        <f t="shared" si="0"/>
        <v>1</v>
      </c>
      <c r="H7" s="71">
        <f t="shared" si="0"/>
        <v>19</v>
      </c>
      <c r="I7" s="71">
        <f t="shared" si="0"/>
        <v>20</v>
      </c>
      <c r="J7" s="71">
        <f t="shared" si="0"/>
        <v>1</v>
      </c>
      <c r="K7" s="71">
        <f t="shared" si="0"/>
        <v>19</v>
      </c>
      <c r="L7" s="71">
        <f t="shared" si="0"/>
        <v>20</v>
      </c>
      <c r="M7" s="71"/>
      <c r="N7" s="71"/>
      <c r="O7" s="71"/>
      <c r="P7" s="71"/>
      <c r="Q7" s="71"/>
      <c r="R7" s="71"/>
      <c r="S7" s="72"/>
      <c r="T7" s="71"/>
      <c r="U7" s="71"/>
      <c r="V7" s="89">
        <f>SUM(V6)</f>
        <v>0</v>
      </c>
      <c r="W7" s="89">
        <f t="shared" ref="W7:AC7" si="1">SUM(W6)</f>
        <v>0</v>
      </c>
      <c r="X7" s="89">
        <f t="shared" si="1"/>
        <v>0</v>
      </c>
      <c r="Y7" s="89">
        <f t="shared" si="1"/>
        <v>20</v>
      </c>
      <c r="Z7" s="89">
        <f t="shared" si="1"/>
        <v>0</v>
      </c>
      <c r="AA7" s="89">
        <f t="shared" si="1"/>
        <v>0</v>
      </c>
      <c r="AB7" s="89">
        <f t="shared" si="1"/>
        <v>0</v>
      </c>
      <c r="AC7" s="89">
        <f t="shared" si="1"/>
        <v>0</v>
      </c>
    </row>
    <row r="8" spans="1:30" s="81" customFormat="1">
      <c r="A8" s="49" t="s">
        <v>229</v>
      </c>
      <c r="B8" s="74" t="s">
        <v>184</v>
      </c>
      <c r="C8" s="196" t="s">
        <v>339</v>
      </c>
      <c r="D8" s="76">
        <v>1</v>
      </c>
      <c r="E8" s="76">
        <v>19</v>
      </c>
      <c r="F8" s="76">
        <v>20</v>
      </c>
      <c r="G8" s="76">
        <v>1</v>
      </c>
      <c r="H8" s="76">
        <v>19</v>
      </c>
      <c r="I8" s="76">
        <v>20</v>
      </c>
      <c r="J8" s="76">
        <v>1</v>
      </c>
      <c r="K8" s="76">
        <v>19</v>
      </c>
      <c r="L8" s="76">
        <v>20</v>
      </c>
      <c r="M8" s="76"/>
      <c r="N8" s="76"/>
      <c r="O8" s="76"/>
      <c r="P8" s="76"/>
      <c r="Q8" s="77"/>
      <c r="R8" s="49" t="s">
        <v>157</v>
      </c>
      <c r="S8" s="131" t="s">
        <v>123</v>
      </c>
      <c r="T8" s="76"/>
      <c r="U8" s="76" t="s">
        <v>123</v>
      </c>
      <c r="V8" s="80"/>
      <c r="W8" s="80"/>
      <c r="X8" s="80"/>
      <c r="Y8" s="80">
        <v>20</v>
      </c>
      <c r="Z8" s="80"/>
      <c r="AA8" s="80"/>
      <c r="AB8" s="80"/>
      <c r="AC8" s="80"/>
    </row>
    <row r="9" spans="1:30" s="81" customFormat="1" ht="22.5" thickBot="1">
      <c r="A9" s="59" t="s">
        <v>369</v>
      </c>
      <c r="B9" s="83" t="s">
        <v>84</v>
      </c>
      <c r="C9" s="200" t="s">
        <v>370</v>
      </c>
      <c r="D9" s="85">
        <v>0</v>
      </c>
      <c r="E9" s="85">
        <v>20</v>
      </c>
      <c r="F9" s="85">
        <v>20</v>
      </c>
      <c r="G9" s="85">
        <v>0</v>
      </c>
      <c r="H9" s="85">
        <v>20</v>
      </c>
      <c r="I9" s="85">
        <v>20</v>
      </c>
      <c r="J9" s="85">
        <v>0</v>
      </c>
      <c r="K9" s="85">
        <v>20</v>
      </c>
      <c r="L9" s="85">
        <v>20</v>
      </c>
      <c r="M9" s="85"/>
      <c r="N9" s="85"/>
      <c r="O9" s="85"/>
      <c r="P9" s="85"/>
      <c r="Q9" s="86"/>
      <c r="R9" s="59" t="s">
        <v>371</v>
      </c>
      <c r="S9" s="66" t="s">
        <v>123</v>
      </c>
      <c r="T9" s="85"/>
      <c r="U9" s="85" t="s">
        <v>123</v>
      </c>
      <c r="V9" s="80"/>
      <c r="W9" s="80"/>
      <c r="X9" s="80"/>
      <c r="Y9" s="80"/>
      <c r="Z9" s="80"/>
      <c r="AA9" s="80"/>
      <c r="AB9" s="80"/>
      <c r="AC9" s="80"/>
    </row>
    <row r="10" spans="1:30" ht="22.5" thickBot="1">
      <c r="A10" s="68" t="s">
        <v>335</v>
      </c>
      <c r="B10" s="69"/>
      <c r="C10" s="70"/>
      <c r="D10" s="71">
        <f t="shared" ref="D10:L10" si="2">SUM(D8:D9)</f>
        <v>1</v>
      </c>
      <c r="E10" s="71">
        <f t="shared" si="2"/>
        <v>39</v>
      </c>
      <c r="F10" s="71">
        <f t="shared" si="2"/>
        <v>40</v>
      </c>
      <c r="G10" s="71">
        <f t="shared" si="2"/>
        <v>1</v>
      </c>
      <c r="H10" s="71">
        <f t="shared" si="2"/>
        <v>39</v>
      </c>
      <c r="I10" s="71">
        <f t="shared" si="2"/>
        <v>40</v>
      </c>
      <c r="J10" s="71">
        <f t="shared" si="2"/>
        <v>1</v>
      </c>
      <c r="K10" s="71">
        <f t="shared" si="2"/>
        <v>39</v>
      </c>
      <c r="L10" s="71">
        <f t="shared" si="2"/>
        <v>40</v>
      </c>
      <c r="M10" s="71"/>
      <c r="N10" s="71"/>
      <c r="O10" s="71"/>
      <c r="P10" s="71"/>
      <c r="Q10" s="71"/>
      <c r="R10" s="71"/>
      <c r="S10" s="72"/>
      <c r="T10" s="71">
        <f t="shared" ref="T10:AC10" si="3">SUM(T8:T9)</f>
        <v>0</v>
      </c>
      <c r="U10" s="71">
        <f t="shared" si="3"/>
        <v>0</v>
      </c>
      <c r="V10" s="89">
        <f t="shared" si="3"/>
        <v>0</v>
      </c>
      <c r="W10" s="89">
        <f t="shared" si="3"/>
        <v>0</v>
      </c>
      <c r="X10" s="89">
        <f t="shared" si="3"/>
        <v>0</v>
      </c>
      <c r="Y10" s="89">
        <f t="shared" si="3"/>
        <v>20</v>
      </c>
      <c r="Z10" s="89">
        <f t="shared" si="3"/>
        <v>0</v>
      </c>
      <c r="AA10" s="89">
        <f t="shared" si="3"/>
        <v>0</v>
      </c>
      <c r="AB10" s="89">
        <f t="shared" si="3"/>
        <v>0</v>
      </c>
      <c r="AC10" s="89">
        <f t="shared" si="3"/>
        <v>0</v>
      </c>
      <c r="AD10" s="90">
        <f>SUM(V10:AC10)</f>
        <v>20</v>
      </c>
    </row>
    <row r="11" spans="1:30" s="81" customFormat="1">
      <c r="A11" s="91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1"/>
      <c r="S11" s="139"/>
      <c r="T11" s="94"/>
      <c r="U11" s="94"/>
      <c r="V11" s="80"/>
      <c r="W11" s="80"/>
      <c r="X11" s="80"/>
      <c r="Y11" s="80"/>
      <c r="Z11" s="80"/>
      <c r="AA11" s="80"/>
      <c r="AB11" s="80"/>
      <c r="AC11" s="80"/>
    </row>
    <row r="12" spans="1:30" s="81" customFormat="1">
      <c r="A12" s="82"/>
      <c r="B12" s="83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  <c r="R12" s="59"/>
      <c r="S12" s="66"/>
      <c r="T12" s="85"/>
      <c r="U12" s="85"/>
      <c r="V12" s="80"/>
      <c r="W12" s="80"/>
      <c r="X12" s="80"/>
      <c r="Y12" s="80"/>
      <c r="Z12" s="80"/>
      <c r="AA12" s="80"/>
      <c r="AB12" s="80"/>
      <c r="AC12" s="80"/>
    </row>
    <row r="13" spans="1:30" s="81" customFormat="1">
      <c r="A13" s="82"/>
      <c r="B13" s="83"/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6"/>
      <c r="R13" s="59"/>
      <c r="S13" s="66"/>
      <c r="T13" s="85"/>
      <c r="U13" s="85"/>
      <c r="V13" s="80"/>
      <c r="W13" s="80"/>
      <c r="X13" s="80"/>
      <c r="Y13" s="80"/>
      <c r="Z13" s="80"/>
      <c r="AA13" s="80"/>
      <c r="AB13" s="80"/>
      <c r="AC13" s="80"/>
    </row>
    <row r="14" spans="1:30" s="81" customFormat="1">
      <c r="A14" s="59"/>
      <c r="B14" s="83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59"/>
      <c r="S14" s="66"/>
      <c r="T14" s="85"/>
      <c r="U14" s="85"/>
      <c r="V14" s="80"/>
      <c r="W14" s="80"/>
      <c r="X14" s="80"/>
      <c r="Y14" s="80"/>
      <c r="Z14" s="80"/>
      <c r="AA14" s="80"/>
      <c r="AB14" s="80"/>
      <c r="AC14" s="80"/>
    </row>
    <row r="15" spans="1:30" s="81" customFormat="1">
      <c r="A15" s="97"/>
      <c r="B15" s="98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59"/>
      <c r="S15" s="140"/>
      <c r="T15" s="100"/>
      <c r="U15" s="100"/>
      <c r="V15" s="80"/>
      <c r="W15" s="80"/>
      <c r="X15" s="80"/>
      <c r="Y15" s="80"/>
      <c r="Z15" s="80"/>
      <c r="AA15" s="80"/>
      <c r="AB15" s="80"/>
      <c r="AC15" s="80"/>
    </row>
    <row r="16" spans="1:30" s="81" customFormat="1" ht="22.5" thickBot="1">
      <c r="A16" s="103"/>
      <c r="B16" s="104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3"/>
      <c r="S16" s="107"/>
      <c r="T16" s="108"/>
      <c r="U16" s="108"/>
      <c r="V16" s="80"/>
      <c r="W16" s="80"/>
      <c r="X16" s="80"/>
      <c r="Y16" s="80"/>
      <c r="Z16" s="80"/>
      <c r="AA16" s="80"/>
      <c r="AB16" s="80"/>
      <c r="AC16" s="80"/>
    </row>
    <row r="17" spans="1:29" ht="22.5" thickBot="1">
      <c r="A17" s="68" t="s">
        <v>460</v>
      </c>
      <c r="B17" s="69"/>
      <c r="C17" s="70"/>
      <c r="D17" s="71">
        <f>SUM(D11:D16)</f>
        <v>0</v>
      </c>
      <c r="E17" s="71">
        <f t="shared" ref="E17:L17" si="4">SUM(E11:E16)</f>
        <v>0</v>
      </c>
      <c r="F17" s="71">
        <f>SUM(F11:F16)</f>
        <v>0</v>
      </c>
      <c r="G17" s="71">
        <f t="shared" si="4"/>
        <v>0</v>
      </c>
      <c r="H17" s="71">
        <f t="shared" si="4"/>
        <v>0</v>
      </c>
      <c r="I17" s="71">
        <f>SUM(I11:I16)</f>
        <v>0</v>
      </c>
      <c r="J17" s="71">
        <f t="shared" si="4"/>
        <v>0</v>
      </c>
      <c r="K17" s="71">
        <f t="shared" si="4"/>
        <v>0</v>
      </c>
      <c r="L17" s="71">
        <f t="shared" si="4"/>
        <v>0</v>
      </c>
      <c r="M17" s="71"/>
      <c r="N17" s="71"/>
      <c r="O17" s="71"/>
      <c r="P17" s="71"/>
      <c r="Q17" s="71"/>
      <c r="R17" s="71"/>
      <c r="S17" s="72"/>
      <c r="T17" s="71">
        <f>SUM(T11:T16)</f>
        <v>0</v>
      </c>
      <c r="U17" s="71">
        <f>SUM(U11:U16)</f>
        <v>0</v>
      </c>
      <c r="V17" s="89">
        <f>SUM(V11:V16)</f>
        <v>0</v>
      </c>
      <c r="W17" s="89">
        <f t="shared" ref="W17:AC17" si="5">SUM(W11:W16)</f>
        <v>0</v>
      </c>
      <c r="X17" s="89">
        <f t="shared" si="5"/>
        <v>0</v>
      </c>
      <c r="Y17" s="89">
        <f t="shared" si="5"/>
        <v>0</v>
      </c>
      <c r="Z17" s="89">
        <f t="shared" si="5"/>
        <v>0</v>
      </c>
      <c r="AA17" s="89">
        <f t="shared" si="5"/>
        <v>0</v>
      </c>
      <c r="AB17" s="89">
        <f t="shared" si="5"/>
        <v>0</v>
      </c>
      <c r="AC17" s="89">
        <f t="shared" si="5"/>
        <v>0</v>
      </c>
    </row>
    <row r="18" spans="1:29">
      <c r="A18" s="109"/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9">
      <c r="A19" s="111" t="s">
        <v>4</v>
      </c>
      <c r="B19" s="111"/>
      <c r="C19" s="112"/>
      <c r="D19" s="111">
        <f t="shared" ref="D19:L19" si="6">D7+D10+D17</f>
        <v>2</v>
      </c>
      <c r="E19" s="111">
        <f t="shared" si="6"/>
        <v>58</v>
      </c>
      <c r="F19" s="111">
        <f t="shared" si="6"/>
        <v>60</v>
      </c>
      <c r="G19" s="111">
        <f t="shared" si="6"/>
        <v>2</v>
      </c>
      <c r="H19" s="111">
        <f t="shared" si="6"/>
        <v>58</v>
      </c>
      <c r="I19" s="111">
        <f t="shared" si="6"/>
        <v>60</v>
      </c>
      <c r="J19" s="111">
        <f t="shared" si="6"/>
        <v>2</v>
      </c>
      <c r="K19" s="111">
        <f t="shared" si="6"/>
        <v>58</v>
      </c>
      <c r="L19" s="111">
        <f t="shared" si="6"/>
        <v>60</v>
      </c>
      <c r="M19" s="111" t="e">
        <f>M7+M10+M17+#REF!+#REF!+#REF!</f>
        <v>#REF!</v>
      </c>
      <c r="N19" s="111" t="e">
        <f>N7+N10+N17+#REF!+#REF!+#REF!</f>
        <v>#REF!</v>
      </c>
      <c r="O19" s="111" t="e">
        <f>O7+O10+O17+#REF!+#REF!+#REF!</f>
        <v>#REF!</v>
      </c>
      <c r="P19" s="111" t="e">
        <f>P7+P10+P17+#REF!+#REF!+#REF!</f>
        <v>#REF!</v>
      </c>
      <c r="Q19" s="111" t="e">
        <f>Q7+Q10+Q17+#REF!+#REF!+#REF!</f>
        <v>#REF!</v>
      </c>
      <c r="R19" s="112"/>
      <c r="S19" s="112"/>
      <c r="T19" s="111">
        <f>T7+T10</f>
        <v>0</v>
      </c>
      <c r="U19" s="111">
        <f>U7+U10</f>
        <v>0</v>
      </c>
      <c r="V19" s="113"/>
      <c r="W19" s="113"/>
      <c r="X19" s="113"/>
      <c r="Y19" s="113"/>
      <c r="Z19" s="113"/>
      <c r="AA19" s="113"/>
      <c r="AB19" s="113"/>
      <c r="AC19" s="113"/>
    </row>
    <row r="20" spans="1:29">
      <c r="A20" s="114"/>
      <c r="B20" s="114"/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5"/>
      <c r="S20" s="115"/>
      <c r="T20" s="115"/>
      <c r="U20" s="115"/>
    </row>
    <row r="21" spans="1:29">
      <c r="A21" s="109"/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</row>
    <row r="22" spans="1:29">
      <c r="A22" s="109"/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</row>
    <row r="23" spans="1:29">
      <c r="A23" s="109"/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</row>
    <row r="27" spans="1:29">
      <c r="A27" s="109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9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9">
      <c r="A29" s="109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9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9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9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>
      <c r="A36" s="109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>
      <c r="A38" s="109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</sheetData>
  <mergeCells count="16">
    <mergeCell ref="J4:L4"/>
    <mergeCell ref="A4:A5"/>
    <mergeCell ref="B4:B5"/>
    <mergeCell ref="C4:C5"/>
    <mergeCell ref="D4:F4"/>
    <mergeCell ref="G4:I4"/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36"/>
  <sheetViews>
    <sheetView workbookViewId="0">
      <selection activeCell="C6" sqref="C6"/>
    </sheetView>
  </sheetViews>
  <sheetFormatPr defaultRowHeight="21.75"/>
  <cols>
    <col min="1" max="1" width="44.85546875" style="41" customWidth="1"/>
    <col min="2" max="2" width="14" style="41" customWidth="1"/>
    <col min="3" max="3" width="21.140625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30.42578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1">
      <c r="A1" s="42" t="s">
        <v>101</v>
      </c>
    </row>
    <row r="2" spans="1:31">
      <c r="A2" s="42" t="s">
        <v>111</v>
      </c>
      <c r="B2" s="42"/>
      <c r="S2" s="43" t="s">
        <v>71</v>
      </c>
      <c r="T2" s="43"/>
      <c r="U2" s="43"/>
    </row>
    <row r="3" spans="1:31">
      <c r="A3" s="44" t="s">
        <v>300</v>
      </c>
      <c r="D3" s="44" t="s">
        <v>301</v>
      </c>
      <c r="S3" s="43"/>
      <c r="T3" s="43"/>
      <c r="U3" s="43"/>
    </row>
    <row r="4" spans="1:31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265</v>
      </c>
      <c r="Y4" s="203"/>
      <c r="Z4" s="203" t="s">
        <v>85</v>
      </c>
      <c r="AA4" s="203"/>
      <c r="AB4" s="203" t="s">
        <v>86</v>
      </c>
      <c r="AC4" s="203"/>
    </row>
    <row r="5" spans="1:31" ht="22.5" thickBot="1">
      <c r="A5" s="209"/>
      <c r="B5" s="209"/>
      <c r="C5" s="211"/>
      <c r="D5" s="158" t="s">
        <v>87</v>
      </c>
      <c r="E5" s="158" t="s">
        <v>88</v>
      </c>
      <c r="F5" s="158" t="s">
        <v>4</v>
      </c>
      <c r="G5" s="158" t="s">
        <v>87</v>
      </c>
      <c r="H5" s="158" t="s">
        <v>88</v>
      </c>
      <c r="I5" s="158" t="s">
        <v>4</v>
      </c>
      <c r="J5" s="158" t="s">
        <v>87</v>
      </c>
      <c r="K5" s="158" t="s">
        <v>88</v>
      </c>
      <c r="L5" s="158" t="s">
        <v>4</v>
      </c>
      <c r="M5" s="205"/>
      <c r="N5" s="158" t="s">
        <v>87</v>
      </c>
      <c r="O5" s="158" t="s">
        <v>88</v>
      </c>
      <c r="P5" s="158" t="s">
        <v>4</v>
      </c>
      <c r="Q5" s="160"/>
      <c r="R5" s="209"/>
      <c r="S5" s="209"/>
      <c r="T5" s="209"/>
      <c r="U5" s="209"/>
      <c r="V5" s="159" t="s">
        <v>89</v>
      </c>
      <c r="W5" s="159" t="s">
        <v>90</v>
      </c>
      <c r="X5" s="159" t="s">
        <v>89</v>
      </c>
      <c r="Y5" s="159" t="s">
        <v>90</v>
      </c>
      <c r="Z5" s="159" t="s">
        <v>89</v>
      </c>
      <c r="AA5" s="159" t="s">
        <v>90</v>
      </c>
      <c r="AB5" s="159" t="s">
        <v>89</v>
      </c>
      <c r="AC5" s="159" t="s">
        <v>90</v>
      </c>
    </row>
    <row r="6" spans="1:31" s="81" customFormat="1">
      <c r="A6" s="91" t="s">
        <v>294</v>
      </c>
      <c r="B6" s="92" t="s">
        <v>303</v>
      </c>
      <c r="C6" s="197" t="s">
        <v>295</v>
      </c>
      <c r="D6" s="94">
        <v>8</v>
      </c>
      <c r="E6" s="94">
        <v>12</v>
      </c>
      <c r="F6" s="94">
        <v>20</v>
      </c>
      <c r="G6" s="94">
        <v>8</v>
      </c>
      <c r="H6" s="94">
        <v>12</v>
      </c>
      <c r="I6" s="94">
        <v>20</v>
      </c>
      <c r="J6" s="94">
        <v>8</v>
      </c>
      <c r="K6" s="94">
        <v>12</v>
      </c>
      <c r="L6" s="94">
        <v>20</v>
      </c>
      <c r="M6" s="94"/>
      <c r="N6" s="94"/>
      <c r="O6" s="94"/>
      <c r="P6" s="94"/>
      <c r="Q6" s="94"/>
      <c r="R6" s="91" t="s">
        <v>296</v>
      </c>
      <c r="S6" s="139" t="s">
        <v>123</v>
      </c>
      <c r="T6" s="94"/>
      <c r="U6" s="94" t="s">
        <v>123</v>
      </c>
      <c r="V6" s="80"/>
      <c r="W6" s="80"/>
      <c r="X6" s="80"/>
      <c r="Y6" s="80"/>
      <c r="Z6" s="80"/>
      <c r="AA6" s="80"/>
      <c r="AB6" s="80"/>
      <c r="AC6" s="80"/>
      <c r="AD6" s="80"/>
      <c r="AE6" s="80"/>
    </row>
    <row r="7" spans="1:31" s="81" customFormat="1" ht="22.5" thickBot="1">
      <c r="A7" s="97" t="s">
        <v>297</v>
      </c>
      <c r="B7" s="98" t="s">
        <v>184</v>
      </c>
      <c r="C7" s="198" t="s">
        <v>295</v>
      </c>
      <c r="D7" s="100">
        <v>13</v>
      </c>
      <c r="E7" s="100">
        <v>7</v>
      </c>
      <c r="F7" s="100">
        <v>20</v>
      </c>
      <c r="G7" s="100">
        <v>13</v>
      </c>
      <c r="H7" s="100">
        <v>7</v>
      </c>
      <c r="I7" s="100">
        <v>20</v>
      </c>
      <c r="J7" s="100">
        <v>13</v>
      </c>
      <c r="K7" s="100">
        <v>7</v>
      </c>
      <c r="L7" s="100">
        <v>20</v>
      </c>
      <c r="M7" s="100"/>
      <c r="N7" s="100"/>
      <c r="O7" s="100"/>
      <c r="P7" s="100"/>
      <c r="Q7" s="100"/>
      <c r="R7" s="59" t="s">
        <v>296</v>
      </c>
      <c r="S7" s="101" t="s">
        <v>123</v>
      </c>
      <c r="T7" s="100"/>
      <c r="U7" s="100" t="s">
        <v>123</v>
      </c>
      <c r="V7" s="80"/>
      <c r="W7" s="80"/>
      <c r="X7" s="80"/>
      <c r="Y7" s="80"/>
      <c r="Z7" s="80"/>
      <c r="AA7" s="80"/>
      <c r="AB7" s="80"/>
      <c r="AC7" s="80"/>
      <c r="AD7" s="80"/>
      <c r="AE7" s="80"/>
    </row>
    <row r="8" spans="1:31" ht="22.5" thickBot="1">
      <c r="A8" s="68" t="s">
        <v>262</v>
      </c>
      <c r="B8" s="69"/>
      <c r="C8" s="70"/>
      <c r="D8" s="71">
        <f t="shared" ref="D8:L8" si="0">SUM(D6:D7)</f>
        <v>21</v>
      </c>
      <c r="E8" s="71">
        <f t="shared" si="0"/>
        <v>19</v>
      </c>
      <c r="F8" s="71">
        <f t="shared" si="0"/>
        <v>40</v>
      </c>
      <c r="G8" s="71">
        <f t="shared" si="0"/>
        <v>21</v>
      </c>
      <c r="H8" s="71">
        <f t="shared" si="0"/>
        <v>19</v>
      </c>
      <c r="I8" s="71">
        <f t="shared" si="0"/>
        <v>40</v>
      </c>
      <c r="J8" s="71">
        <f t="shared" si="0"/>
        <v>21</v>
      </c>
      <c r="K8" s="71">
        <f t="shared" si="0"/>
        <v>19</v>
      </c>
      <c r="L8" s="71">
        <f t="shared" si="0"/>
        <v>40</v>
      </c>
      <c r="M8" s="71"/>
      <c r="N8" s="71"/>
      <c r="O8" s="71"/>
      <c r="P8" s="71"/>
      <c r="Q8" s="71"/>
      <c r="R8" s="71"/>
      <c r="S8" s="72"/>
      <c r="T8" s="71">
        <f t="shared" ref="T8:AC8" si="1">SUM(T6:T7)</f>
        <v>0</v>
      </c>
      <c r="U8" s="71">
        <f t="shared" si="1"/>
        <v>0</v>
      </c>
      <c r="V8" s="89">
        <f t="shared" si="1"/>
        <v>0</v>
      </c>
      <c r="W8" s="89">
        <f t="shared" si="1"/>
        <v>0</v>
      </c>
      <c r="X8" s="89">
        <f t="shared" si="1"/>
        <v>0</v>
      </c>
      <c r="Y8" s="89">
        <f t="shared" si="1"/>
        <v>0</v>
      </c>
      <c r="Z8" s="89">
        <f t="shared" si="1"/>
        <v>0</v>
      </c>
      <c r="AA8" s="89">
        <f t="shared" si="1"/>
        <v>0</v>
      </c>
      <c r="AB8" s="89">
        <f t="shared" si="1"/>
        <v>0</v>
      </c>
      <c r="AC8" s="89">
        <f t="shared" si="1"/>
        <v>0</v>
      </c>
      <c r="AD8" s="90">
        <f>SUM(V8:AC8)</f>
        <v>0</v>
      </c>
    </row>
    <row r="9" spans="1:31" s="81" customFormat="1">
      <c r="A9" s="91"/>
      <c r="B9" s="9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1"/>
      <c r="S9" s="95"/>
      <c r="T9" s="96"/>
      <c r="U9" s="96"/>
      <c r="V9" s="80"/>
      <c r="W9" s="80"/>
      <c r="X9" s="80"/>
      <c r="Y9" s="80"/>
      <c r="Z9" s="80"/>
      <c r="AA9" s="80"/>
      <c r="AB9" s="80"/>
      <c r="AC9" s="80"/>
    </row>
    <row r="10" spans="1:31" s="81" customFormat="1">
      <c r="A10" s="82"/>
      <c r="B10" s="83"/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  <c r="R10" s="59"/>
      <c r="S10" s="87"/>
      <c r="T10" s="88"/>
      <c r="U10" s="88"/>
      <c r="V10" s="80"/>
      <c r="W10" s="80"/>
      <c r="X10" s="80"/>
      <c r="Y10" s="80"/>
      <c r="Z10" s="80"/>
      <c r="AA10" s="80"/>
      <c r="AB10" s="80"/>
      <c r="AC10" s="80"/>
    </row>
    <row r="11" spans="1:31" s="81" customFormat="1">
      <c r="A11" s="82"/>
      <c r="B11" s="83"/>
      <c r="C11" s="8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6"/>
      <c r="R11" s="59"/>
      <c r="S11" s="87"/>
      <c r="T11" s="88"/>
      <c r="U11" s="88"/>
      <c r="V11" s="80"/>
      <c r="W11" s="80"/>
      <c r="X11" s="80"/>
      <c r="Y11" s="80"/>
      <c r="Z11" s="80"/>
      <c r="AA11" s="80"/>
      <c r="AB11" s="80"/>
      <c r="AC11" s="80"/>
    </row>
    <row r="12" spans="1:31" s="81" customFormat="1">
      <c r="A12" s="59"/>
      <c r="B12" s="83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59"/>
      <c r="S12" s="87"/>
      <c r="T12" s="88"/>
      <c r="U12" s="88"/>
      <c r="V12" s="80"/>
      <c r="W12" s="80"/>
      <c r="X12" s="80"/>
      <c r="Y12" s="80"/>
      <c r="Z12" s="80"/>
      <c r="AA12" s="80"/>
      <c r="AB12" s="80"/>
      <c r="AC12" s="80"/>
    </row>
    <row r="13" spans="1:31" s="81" customFormat="1">
      <c r="A13" s="97"/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59"/>
      <c r="S13" s="101"/>
      <c r="T13" s="102"/>
      <c r="U13" s="102"/>
      <c r="V13" s="80"/>
      <c r="W13" s="80"/>
      <c r="X13" s="80"/>
      <c r="Y13" s="80"/>
      <c r="Z13" s="80"/>
      <c r="AA13" s="80"/>
      <c r="AB13" s="80"/>
      <c r="AC13" s="80"/>
    </row>
    <row r="14" spans="1:31" s="81" customFormat="1" ht="22.5" thickBot="1">
      <c r="A14" s="103"/>
      <c r="B14" s="104"/>
      <c r="C14" s="105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3"/>
      <c r="S14" s="107"/>
      <c r="T14" s="108"/>
      <c r="U14" s="108"/>
      <c r="V14" s="80"/>
      <c r="W14" s="80"/>
      <c r="X14" s="80"/>
      <c r="Y14" s="80"/>
      <c r="Z14" s="80"/>
      <c r="AA14" s="80"/>
      <c r="AB14" s="80"/>
      <c r="AC14" s="80"/>
    </row>
    <row r="15" spans="1:31" ht="22.5" thickBot="1">
      <c r="A15" s="68"/>
      <c r="B15" s="69"/>
      <c r="C15" s="70"/>
      <c r="D15" s="71">
        <f>SUM(D9:D14)</f>
        <v>0</v>
      </c>
      <c r="E15" s="71">
        <f t="shared" ref="E15:L15" si="2">SUM(E9:E14)</f>
        <v>0</v>
      </c>
      <c r="F15" s="71">
        <f>SUM(F9:F14)</f>
        <v>0</v>
      </c>
      <c r="G15" s="71">
        <f t="shared" si="2"/>
        <v>0</v>
      </c>
      <c r="H15" s="71">
        <f t="shared" si="2"/>
        <v>0</v>
      </c>
      <c r="I15" s="71">
        <f>SUM(I9:I14)</f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M15" s="71"/>
      <c r="N15" s="71"/>
      <c r="O15" s="71"/>
      <c r="P15" s="71"/>
      <c r="Q15" s="71"/>
      <c r="R15" s="71"/>
      <c r="S15" s="72"/>
      <c r="T15" s="71">
        <f>SUM(T9:T14)</f>
        <v>0</v>
      </c>
      <c r="U15" s="71">
        <f>SUM(U9:U14)</f>
        <v>0</v>
      </c>
      <c r="V15" s="89">
        <f>SUM(V9:V14)</f>
        <v>0</v>
      </c>
      <c r="W15" s="89">
        <f t="shared" ref="W15:AC15" si="3">SUM(W9:W14)</f>
        <v>0</v>
      </c>
      <c r="X15" s="89">
        <f t="shared" si="3"/>
        <v>0</v>
      </c>
      <c r="Y15" s="89">
        <f t="shared" si="3"/>
        <v>0</v>
      </c>
      <c r="Z15" s="89">
        <f t="shared" si="3"/>
        <v>0</v>
      </c>
      <c r="AA15" s="89">
        <f t="shared" si="3"/>
        <v>0</v>
      </c>
      <c r="AB15" s="89">
        <f t="shared" si="3"/>
        <v>0</v>
      </c>
      <c r="AC15" s="89">
        <f t="shared" si="3"/>
        <v>0</v>
      </c>
    </row>
    <row r="16" spans="1:31">
      <c r="A16" s="109"/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</row>
    <row r="17" spans="1:29">
      <c r="A17" s="111" t="s">
        <v>4</v>
      </c>
      <c r="B17" s="111"/>
      <c r="C17" s="112"/>
      <c r="D17" s="111">
        <f>D8+D15</f>
        <v>21</v>
      </c>
      <c r="E17" s="111">
        <f t="shared" ref="E17:L17" si="4">E8+E15</f>
        <v>19</v>
      </c>
      <c r="F17" s="111">
        <f t="shared" si="4"/>
        <v>40</v>
      </c>
      <c r="G17" s="111">
        <f t="shared" si="4"/>
        <v>21</v>
      </c>
      <c r="H17" s="111">
        <f t="shared" si="4"/>
        <v>19</v>
      </c>
      <c r="I17" s="111">
        <f t="shared" si="4"/>
        <v>40</v>
      </c>
      <c r="J17" s="111">
        <f t="shared" si="4"/>
        <v>21</v>
      </c>
      <c r="K17" s="111">
        <f t="shared" si="4"/>
        <v>19</v>
      </c>
      <c r="L17" s="111">
        <f t="shared" si="4"/>
        <v>40</v>
      </c>
      <c r="M17" s="111" t="e">
        <f>#REF!+M8+M15+#REF!+#REF!+#REF!</f>
        <v>#REF!</v>
      </c>
      <c r="N17" s="111" t="e">
        <f>#REF!+N8+N15+#REF!+#REF!+#REF!</f>
        <v>#REF!</v>
      </c>
      <c r="O17" s="111" t="e">
        <f>#REF!+O8+O15+#REF!+#REF!+#REF!</f>
        <v>#REF!</v>
      </c>
      <c r="P17" s="111" t="e">
        <f>#REF!+P8+P15+#REF!+#REF!+#REF!</f>
        <v>#REF!</v>
      </c>
      <c r="Q17" s="111" t="e">
        <f>#REF!+Q8+Q15+#REF!+#REF!+#REF!</f>
        <v>#REF!</v>
      </c>
      <c r="R17" s="112"/>
      <c r="S17" s="112"/>
      <c r="T17" s="111" t="e">
        <f>#REF!+T8</f>
        <v>#REF!</v>
      </c>
      <c r="U17" s="111" t="e">
        <f>#REF!+U8</f>
        <v>#REF!</v>
      </c>
      <c r="V17" s="113"/>
      <c r="W17" s="113"/>
      <c r="X17" s="113"/>
      <c r="Y17" s="113"/>
      <c r="Z17" s="113"/>
      <c r="AA17" s="113"/>
      <c r="AB17" s="113"/>
      <c r="AC17" s="113"/>
    </row>
    <row r="18" spans="1:29">
      <c r="A18" s="114"/>
      <c r="B18" s="114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5"/>
      <c r="S18" s="115"/>
      <c r="T18" s="115"/>
      <c r="U18" s="115"/>
    </row>
    <row r="19" spans="1:29">
      <c r="A19" s="109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9">
      <c r="A20" s="109"/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</row>
    <row r="21" spans="1:29">
      <c r="A21" s="109"/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</row>
    <row r="25" spans="1:29">
      <c r="A25" s="109"/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9">
      <c r="A26" s="109"/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</row>
    <row r="27" spans="1:29">
      <c r="A27" s="109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9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9">
      <c r="A29" s="109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9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9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9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>
      <c r="A36" s="109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</sheetData>
  <mergeCells count="16"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  <mergeCell ref="J4:L4"/>
    <mergeCell ref="A4:A5"/>
    <mergeCell ref="B4:B5"/>
    <mergeCell ref="C4:C5"/>
    <mergeCell ref="D4:F4"/>
    <mergeCell ref="G4:I4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48"/>
  <sheetViews>
    <sheetView topLeftCell="A10" workbookViewId="0">
      <selection activeCell="D17" sqref="D17"/>
    </sheetView>
  </sheetViews>
  <sheetFormatPr defaultRowHeight="21.75"/>
  <cols>
    <col min="1" max="1" width="41" style="41" customWidth="1"/>
    <col min="2" max="2" width="7.7109375" style="41" customWidth="1"/>
    <col min="3" max="3" width="21.140625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29">
      <c r="A1" s="42" t="s">
        <v>101</v>
      </c>
    </row>
    <row r="2" spans="1:29">
      <c r="A2" s="42" t="s">
        <v>111</v>
      </c>
      <c r="B2" s="42"/>
      <c r="S2" s="43" t="s">
        <v>71</v>
      </c>
      <c r="T2" s="43"/>
      <c r="U2" s="43"/>
    </row>
    <row r="3" spans="1:29">
      <c r="A3" s="44" t="s">
        <v>113</v>
      </c>
      <c r="D3" s="44" t="s">
        <v>114</v>
      </c>
      <c r="S3" s="43"/>
      <c r="T3" s="43"/>
      <c r="U3" s="43"/>
    </row>
    <row r="4" spans="1:29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</row>
    <row r="5" spans="1:29">
      <c r="A5" s="209"/>
      <c r="B5" s="209"/>
      <c r="C5" s="211"/>
      <c r="D5" s="46" t="s">
        <v>87</v>
      </c>
      <c r="E5" s="46" t="s">
        <v>88</v>
      </c>
      <c r="F5" s="46" t="s">
        <v>4</v>
      </c>
      <c r="G5" s="46" t="s">
        <v>87</v>
      </c>
      <c r="H5" s="46" t="s">
        <v>88</v>
      </c>
      <c r="I5" s="46" t="s">
        <v>4</v>
      </c>
      <c r="J5" s="46" t="s">
        <v>87</v>
      </c>
      <c r="K5" s="46" t="s">
        <v>88</v>
      </c>
      <c r="L5" s="46" t="s">
        <v>4</v>
      </c>
      <c r="M5" s="205"/>
      <c r="N5" s="46" t="s">
        <v>87</v>
      </c>
      <c r="O5" s="46" t="s">
        <v>88</v>
      </c>
      <c r="P5" s="46" t="s">
        <v>4</v>
      </c>
      <c r="Q5" s="47"/>
      <c r="R5" s="209"/>
      <c r="S5" s="209"/>
      <c r="T5" s="209"/>
      <c r="U5" s="209"/>
      <c r="V5" s="48" t="s">
        <v>89</v>
      </c>
      <c r="W5" s="48" t="s">
        <v>90</v>
      </c>
      <c r="X5" s="48" t="s">
        <v>89</v>
      </c>
      <c r="Y5" s="48" t="s">
        <v>90</v>
      </c>
      <c r="Z5" s="48" t="s">
        <v>89</v>
      </c>
      <c r="AA5" s="48" t="s">
        <v>90</v>
      </c>
      <c r="AB5" s="48" t="s">
        <v>89</v>
      </c>
      <c r="AC5" s="48" t="s">
        <v>90</v>
      </c>
    </row>
    <row r="6" spans="1:29" s="58" customFormat="1">
      <c r="A6" s="142" t="s">
        <v>447</v>
      </c>
      <c r="B6" s="190" t="s">
        <v>86</v>
      </c>
      <c r="C6" s="191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70"/>
      <c r="S6" s="171"/>
      <c r="T6" s="172"/>
      <c r="U6" s="172"/>
      <c r="V6" s="57"/>
      <c r="W6" s="57"/>
      <c r="X6" s="57"/>
      <c r="Y6" s="57"/>
      <c r="Z6" s="57"/>
      <c r="AA6" s="57"/>
      <c r="AB6" s="57"/>
      <c r="AC6" s="57"/>
    </row>
    <row r="7" spans="1:29" s="58" customFormat="1">
      <c r="A7" s="59" t="s">
        <v>448</v>
      </c>
      <c r="B7" s="85" t="s">
        <v>86</v>
      </c>
      <c r="C7" s="144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5"/>
      <c r="S7" s="156"/>
      <c r="T7" s="67"/>
      <c r="U7" s="67"/>
      <c r="V7" s="57"/>
      <c r="W7" s="57"/>
      <c r="X7" s="57"/>
      <c r="Y7" s="57"/>
      <c r="Z7" s="57"/>
      <c r="AA7" s="57"/>
      <c r="AB7" s="57"/>
      <c r="AC7" s="57"/>
    </row>
    <row r="8" spans="1:29" s="58" customFormat="1">
      <c r="A8" s="59" t="s">
        <v>461</v>
      </c>
      <c r="B8" s="85" t="s">
        <v>86</v>
      </c>
      <c r="C8" s="144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5"/>
      <c r="S8" s="156"/>
      <c r="T8" s="67"/>
      <c r="U8" s="67"/>
      <c r="V8" s="57"/>
      <c r="W8" s="57"/>
      <c r="X8" s="57"/>
      <c r="Y8" s="57"/>
      <c r="Z8" s="57"/>
      <c r="AA8" s="57"/>
      <c r="AB8" s="57"/>
      <c r="AC8" s="57"/>
    </row>
    <row r="9" spans="1:29" s="58" customFormat="1">
      <c r="A9" s="59" t="s">
        <v>449</v>
      </c>
      <c r="B9" s="85" t="s">
        <v>86</v>
      </c>
      <c r="C9" s="144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5"/>
      <c r="S9" s="156"/>
      <c r="T9" s="67"/>
      <c r="U9" s="67"/>
      <c r="V9" s="57"/>
      <c r="W9" s="57"/>
      <c r="X9" s="57"/>
      <c r="Y9" s="57"/>
      <c r="Z9" s="57"/>
      <c r="AA9" s="57"/>
      <c r="AB9" s="57"/>
      <c r="AC9" s="57"/>
    </row>
    <row r="10" spans="1:29" s="58" customFormat="1">
      <c r="A10" s="59" t="s">
        <v>450</v>
      </c>
      <c r="B10" s="85" t="s">
        <v>86</v>
      </c>
      <c r="C10" s="144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5"/>
      <c r="S10" s="156"/>
      <c r="T10" s="67"/>
      <c r="U10" s="67"/>
      <c r="V10" s="57"/>
      <c r="W10" s="57"/>
      <c r="X10" s="57"/>
      <c r="Y10" s="57"/>
      <c r="Z10" s="57"/>
      <c r="AA10" s="57"/>
      <c r="AB10" s="57"/>
      <c r="AC10" s="57"/>
    </row>
    <row r="11" spans="1:29" s="58" customFormat="1">
      <c r="A11" s="59" t="s">
        <v>451</v>
      </c>
      <c r="B11" s="60" t="s">
        <v>85</v>
      </c>
      <c r="C11" s="144"/>
      <c r="D11" s="62"/>
      <c r="E11" s="62"/>
      <c r="F11" s="62"/>
      <c r="G11" s="62"/>
      <c r="H11" s="62"/>
      <c r="I11" s="63"/>
      <c r="J11" s="63"/>
      <c r="K11" s="63"/>
      <c r="L11" s="63"/>
      <c r="M11" s="62"/>
      <c r="N11" s="62"/>
      <c r="O11" s="62"/>
      <c r="P11" s="62"/>
      <c r="Q11" s="64"/>
      <c r="R11" s="65"/>
      <c r="S11" s="66"/>
      <c r="T11" s="67"/>
      <c r="U11" s="67"/>
      <c r="V11" s="57"/>
      <c r="W11" s="57"/>
      <c r="X11" s="57"/>
      <c r="Y11" s="57"/>
      <c r="Z11" s="57"/>
      <c r="AA11" s="57"/>
      <c r="AB11" s="57"/>
      <c r="AC11" s="57"/>
    </row>
    <row r="12" spans="1:29" s="58" customFormat="1">
      <c r="A12" s="59" t="s">
        <v>452</v>
      </c>
      <c r="B12" s="60" t="s">
        <v>85</v>
      </c>
      <c r="C12" s="144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4"/>
      <c r="R12" s="65"/>
      <c r="S12" s="66"/>
      <c r="T12" s="67"/>
      <c r="U12" s="67"/>
      <c r="V12" s="57"/>
      <c r="W12" s="57"/>
      <c r="X12" s="57"/>
      <c r="Y12" s="57"/>
      <c r="Z12" s="57"/>
      <c r="AA12" s="57"/>
      <c r="AB12" s="57"/>
      <c r="AC12" s="57"/>
    </row>
    <row r="13" spans="1:29" s="58" customFormat="1" ht="22.5" thickBot="1">
      <c r="A13" s="59"/>
      <c r="B13" s="60"/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4"/>
      <c r="R13" s="65"/>
      <c r="S13" s="66"/>
      <c r="T13" s="67"/>
      <c r="U13" s="67"/>
      <c r="V13" s="57"/>
      <c r="W13" s="57"/>
      <c r="X13" s="57"/>
      <c r="Y13" s="57"/>
      <c r="Z13" s="57"/>
      <c r="AA13" s="57"/>
      <c r="AB13" s="57"/>
      <c r="AC13" s="57"/>
    </row>
    <row r="14" spans="1:29" ht="22.5" thickBot="1">
      <c r="A14" s="68" t="s">
        <v>443</v>
      </c>
      <c r="B14" s="69"/>
      <c r="C14" s="70"/>
      <c r="D14" s="71">
        <f>SUM(D6:D13)</f>
        <v>0</v>
      </c>
      <c r="E14" s="71">
        <f t="shared" ref="E14:L14" si="0">SUM(E6:E13)</f>
        <v>0</v>
      </c>
      <c r="F14" s="71">
        <f t="shared" si="0"/>
        <v>0</v>
      </c>
      <c r="G14" s="71">
        <f t="shared" si="0"/>
        <v>0</v>
      </c>
      <c r="H14" s="71">
        <f t="shared" si="0"/>
        <v>0</v>
      </c>
      <c r="I14" s="71">
        <f>SUM(I6:I13)</f>
        <v>0</v>
      </c>
      <c r="J14" s="71">
        <f t="shared" si="0"/>
        <v>0</v>
      </c>
      <c r="K14" s="71">
        <f t="shared" si="0"/>
        <v>0</v>
      </c>
      <c r="L14" s="71">
        <f t="shared" si="0"/>
        <v>0</v>
      </c>
      <c r="M14" s="71"/>
      <c r="N14" s="71"/>
      <c r="O14" s="71"/>
      <c r="P14" s="71"/>
      <c r="Q14" s="71"/>
      <c r="R14" s="71"/>
      <c r="S14" s="72"/>
      <c r="T14" s="71">
        <f>SUM(T11:T13)</f>
        <v>0</v>
      </c>
      <c r="U14" s="71">
        <f>SUM(U11:U13)</f>
        <v>0</v>
      </c>
      <c r="V14" s="48"/>
      <c r="W14" s="48"/>
      <c r="X14" s="48"/>
      <c r="Y14" s="48"/>
      <c r="Z14" s="48"/>
      <c r="AA14" s="48"/>
      <c r="AB14" s="48"/>
      <c r="AC14" s="48"/>
    </row>
    <row r="15" spans="1:29" s="81" customFormat="1">
      <c r="A15" s="73"/>
      <c r="B15" s="74"/>
      <c r="C15" s="75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7"/>
      <c r="R15" s="49"/>
      <c r="S15" s="78"/>
      <c r="T15" s="79"/>
      <c r="U15" s="79"/>
      <c r="V15" s="80"/>
      <c r="W15" s="80"/>
      <c r="X15" s="80"/>
      <c r="Y15" s="80"/>
      <c r="Z15" s="80"/>
      <c r="AA15" s="80"/>
      <c r="AB15" s="80"/>
      <c r="AC15" s="80"/>
    </row>
    <row r="16" spans="1:29" s="81" customFormat="1">
      <c r="A16" s="82"/>
      <c r="B16" s="83"/>
      <c r="C16" s="84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6"/>
      <c r="R16" s="59"/>
      <c r="S16" s="87"/>
      <c r="T16" s="88"/>
      <c r="U16" s="88"/>
      <c r="V16" s="80"/>
      <c r="W16" s="80"/>
      <c r="X16" s="80"/>
      <c r="Y16" s="80"/>
      <c r="Z16" s="80"/>
      <c r="AA16" s="80"/>
      <c r="AB16" s="80"/>
      <c r="AC16" s="80"/>
    </row>
    <row r="17" spans="1:30" s="81" customFormat="1">
      <c r="A17" s="82"/>
      <c r="B17" s="8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  <c r="R17" s="59"/>
      <c r="S17" s="87"/>
      <c r="T17" s="88"/>
      <c r="U17" s="88"/>
      <c r="V17" s="80"/>
      <c r="W17" s="80"/>
      <c r="X17" s="80"/>
      <c r="Y17" s="80"/>
      <c r="Z17" s="80"/>
      <c r="AA17" s="80"/>
      <c r="AB17" s="80"/>
      <c r="AC17" s="80"/>
    </row>
    <row r="18" spans="1:30" s="81" customFormat="1">
      <c r="A18" s="59"/>
      <c r="B18" s="83"/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  <c r="R18" s="59"/>
      <c r="S18" s="87"/>
      <c r="T18" s="88"/>
      <c r="U18" s="88"/>
      <c r="V18" s="80"/>
      <c r="W18" s="80"/>
      <c r="X18" s="80"/>
      <c r="Y18" s="80"/>
      <c r="Z18" s="80"/>
      <c r="AA18" s="80"/>
      <c r="AB18" s="80"/>
      <c r="AC18" s="80"/>
    </row>
    <row r="19" spans="1:30" s="81" customFormat="1" ht="22.5" thickBot="1">
      <c r="A19" s="82"/>
      <c r="B19" s="83"/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6"/>
      <c r="R19" s="59"/>
      <c r="S19" s="87"/>
      <c r="T19" s="88"/>
      <c r="U19" s="88"/>
      <c r="V19" s="80"/>
      <c r="W19" s="80"/>
      <c r="X19" s="80"/>
      <c r="Y19" s="80"/>
      <c r="Z19" s="80"/>
      <c r="AA19" s="80"/>
      <c r="AB19" s="80"/>
      <c r="AC19" s="80"/>
    </row>
    <row r="20" spans="1:30" ht="22.5" thickBot="1">
      <c r="A20" s="68" t="s">
        <v>96</v>
      </c>
      <c r="B20" s="69"/>
      <c r="C20" s="70"/>
      <c r="D20" s="71">
        <f t="shared" ref="D20:L20" si="1">SUM(D15:D19)</f>
        <v>0</v>
      </c>
      <c r="E20" s="71">
        <f t="shared" si="1"/>
        <v>0</v>
      </c>
      <c r="F20" s="71">
        <f t="shared" si="1"/>
        <v>0</v>
      </c>
      <c r="G20" s="71">
        <f t="shared" si="1"/>
        <v>0</v>
      </c>
      <c r="H20" s="71">
        <f t="shared" si="1"/>
        <v>0</v>
      </c>
      <c r="I20" s="71">
        <f>SUM(I15:I19)</f>
        <v>0</v>
      </c>
      <c r="J20" s="71">
        <f t="shared" si="1"/>
        <v>0</v>
      </c>
      <c r="K20" s="71">
        <f t="shared" si="1"/>
        <v>0</v>
      </c>
      <c r="L20" s="71">
        <f t="shared" si="1"/>
        <v>0</v>
      </c>
      <c r="M20" s="71"/>
      <c r="N20" s="71"/>
      <c r="O20" s="71"/>
      <c r="P20" s="71"/>
      <c r="Q20" s="71"/>
      <c r="R20" s="71"/>
      <c r="S20" s="72"/>
      <c r="T20" s="71">
        <f>SUM(T15:T19)</f>
        <v>0</v>
      </c>
      <c r="U20" s="71">
        <f>SUM(U15:U19)</f>
        <v>0</v>
      </c>
      <c r="V20" s="89">
        <f>SUM(V6:V19)</f>
        <v>0</v>
      </c>
      <c r="W20" s="89">
        <f t="shared" ref="W20:AC20" si="2">SUM(W6:W19)</f>
        <v>0</v>
      </c>
      <c r="X20" s="89">
        <f t="shared" si="2"/>
        <v>0</v>
      </c>
      <c r="Y20" s="89">
        <f t="shared" si="2"/>
        <v>0</v>
      </c>
      <c r="Z20" s="89">
        <f t="shared" si="2"/>
        <v>0</v>
      </c>
      <c r="AA20" s="89">
        <f t="shared" si="2"/>
        <v>0</v>
      </c>
      <c r="AB20" s="89">
        <f t="shared" si="2"/>
        <v>0</v>
      </c>
      <c r="AC20" s="89">
        <f t="shared" si="2"/>
        <v>0</v>
      </c>
      <c r="AD20" s="90">
        <f>SUM(V20:AC20)</f>
        <v>0</v>
      </c>
    </row>
    <row r="21" spans="1:30" s="81" customFormat="1">
      <c r="A21" s="91"/>
      <c r="B21" s="92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1"/>
      <c r="S21" s="95"/>
      <c r="T21" s="96"/>
      <c r="U21" s="96"/>
      <c r="V21" s="80"/>
      <c r="W21" s="80"/>
      <c r="X21" s="80"/>
      <c r="Y21" s="80"/>
      <c r="Z21" s="80"/>
      <c r="AA21" s="80"/>
      <c r="AB21" s="80"/>
      <c r="AC21" s="80"/>
    </row>
    <row r="22" spans="1:30" s="81" customFormat="1">
      <c r="A22" s="82"/>
      <c r="B22" s="83"/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6"/>
      <c r="R22" s="59"/>
      <c r="S22" s="87"/>
      <c r="T22" s="88"/>
      <c r="U22" s="88"/>
      <c r="V22" s="80"/>
      <c r="W22" s="80"/>
      <c r="X22" s="80"/>
      <c r="Y22" s="80"/>
      <c r="Z22" s="80"/>
      <c r="AA22" s="80"/>
      <c r="AB22" s="80"/>
      <c r="AC22" s="80"/>
    </row>
    <row r="23" spans="1:30" s="81" customFormat="1">
      <c r="A23" s="82"/>
      <c r="B23" s="83"/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  <c r="R23" s="59"/>
      <c r="S23" s="87"/>
      <c r="T23" s="88"/>
      <c r="U23" s="88"/>
      <c r="V23" s="80"/>
      <c r="W23" s="80"/>
      <c r="X23" s="80"/>
      <c r="Y23" s="80"/>
      <c r="Z23" s="80"/>
      <c r="AA23" s="80"/>
      <c r="AB23" s="80"/>
      <c r="AC23" s="80"/>
    </row>
    <row r="24" spans="1:30" s="81" customFormat="1">
      <c r="A24" s="59"/>
      <c r="B24" s="83"/>
      <c r="C24" s="84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59"/>
      <c r="S24" s="87"/>
      <c r="T24" s="88"/>
      <c r="U24" s="88"/>
      <c r="V24" s="80"/>
      <c r="W24" s="80"/>
      <c r="X24" s="80"/>
      <c r="Y24" s="80"/>
      <c r="Z24" s="80"/>
      <c r="AA24" s="80"/>
      <c r="AB24" s="80"/>
      <c r="AC24" s="80"/>
    </row>
    <row r="25" spans="1:30" s="81" customFormat="1">
      <c r="A25" s="97"/>
      <c r="B25" s="98"/>
      <c r="C25" s="99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59"/>
      <c r="S25" s="101"/>
      <c r="T25" s="102"/>
      <c r="U25" s="102"/>
      <c r="V25" s="80"/>
      <c r="W25" s="80"/>
      <c r="X25" s="80"/>
      <c r="Y25" s="80"/>
      <c r="Z25" s="80"/>
      <c r="AA25" s="80"/>
      <c r="AB25" s="80"/>
      <c r="AC25" s="80"/>
    </row>
    <row r="26" spans="1:30" s="81" customFormat="1" ht="22.5" thickBot="1">
      <c r="A26" s="103"/>
      <c r="B26" s="104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3"/>
      <c r="S26" s="107"/>
      <c r="T26" s="108"/>
      <c r="U26" s="108"/>
      <c r="V26" s="80"/>
      <c r="W26" s="80"/>
      <c r="X26" s="80"/>
      <c r="Y26" s="80"/>
      <c r="Z26" s="80"/>
      <c r="AA26" s="80"/>
      <c r="AB26" s="80"/>
      <c r="AC26" s="80"/>
    </row>
    <row r="27" spans="1:30" ht="22.5" thickBot="1">
      <c r="A27" s="68" t="s">
        <v>97</v>
      </c>
      <c r="B27" s="69"/>
      <c r="C27" s="70"/>
      <c r="D27" s="71">
        <f>SUM(D21:D26)</f>
        <v>0</v>
      </c>
      <c r="E27" s="71">
        <f t="shared" ref="E27:L27" si="3">SUM(E21:E26)</f>
        <v>0</v>
      </c>
      <c r="F27" s="71">
        <f>SUM(F21:F26)</f>
        <v>0</v>
      </c>
      <c r="G27" s="71">
        <f t="shared" si="3"/>
        <v>0</v>
      </c>
      <c r="H27" s="71">
        <f t="shared" si="3"/>
        <v>0</v>
      </c>
      <c r="I27" s="71">
        <f>SUM(I21:I26)</f>
        <v>0</v>
      </c>
      <c r="J27" s="71">
        <f t="shared" si="3"/>
        <v>0</v>
      </c>
      <c r="K27" s="71">
        <f t="shared" si="3"/>
        <v>0</v>
      </c>
      <c r="L27" s="71">
        <f t="shared" si="3"/>
        <v>0</v>
      </c>
      <c r="M27" s="71"/>
      <c r="N27" s="71"/>
      <c r="O27" s="71"/>
      <c r="P27" s="71"/>
      <c r="Q27" s="71"/>
      <c r="R27" s="71"/>
      <c r="S27" s="72"/>
      <c r="T27" s="71">
        <f>SUM(T21:T26)</f>
        <v>0</v>
      </c>
      <c r="U27" s="71">
        <f>SUM(U21:U26)</f>
        <v>0</v>
      </c>
      <c r="V27" s="89">
        <f>SUM(V21:V26)</f>
        <v>0</v>
      </c>
      <c r="W27" s="89">
        <f t="shared" ref="W27:AC27" si="4">SUM(W21:W26)</f>
        <v>0</v>
      </c>
      <c r="X27" s="89">
        <f t="shared" si="4"/>
        <v>0</v>
      </c>
      <c r="Y27" s="89">
        <f t="shared" si="4"/>
        <v>0</v>
      </c>
      <c r="Z27" s="89">
        <f t="shared" si="4"/>
        <v>0</v>
      </c>
      <c r="AA27" s="89">
        <f t="shared" si="4"/>
        <v>0</v>
      </c>
      <c r="AB27" s="89">
        <f t="shared" si="4"/>
        <v>0</v>
      </c>
      <c r="AC27" s="89">
        <f t="shared" si="4"/>
        <v>0</v>
      </c>
    </row>
    <row r="28" spans="1:30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30">
      <c r="A29" s="111" t="s">
        <v>4</v>
      </c>
      <c r="B29" s="111"/>
      <c r="C29" s="112"/>
      <c r="D29" s="111">
        <f>D14+D20+D27</f>
        <v>0</v>
      </c>
      <c r="E29" s="111">
        <f t="shared" ref="E29:L29" si="5">E14+E20+E27</f>
        <v>0</v>
      </c>
      <c r="F29" s="111">
        <f t="shared" si="5"/>
        <v>0</v>
      </c>
      <c r="G29" s="111">
        <f t="shared" si="5"/>
        <v>0</v>
      </c>
      <c r="H29" s="111">
        <f t="shared" si="5"/>
        <v>0</v>
      </c>
      <c r="I29" s="111">
        <f t="shared" si="5"/>
        <v>0</v>
      </c>
      <c r="J29" s="111">
        <f t="shared" si="5"/>
        <v>0</v>
      </c>
      <c r="K29" s="111">
        <f t="shared" si="5"/>
        <v>0</v>
      </c>
      <c r="L29" s="111">
        <f t="shared" si="5"/>
        <v>0</v>
      </c>
      <c r="M29" s="111" t="e">
        <f>M14+M20+M27+#REF!+#REF!+#REF!</f>
        <v>#REF!</v>
      </c>
      <c r="N29" s="111" t="e">
        <f>N14+N20+N27+#REF!+#REF!+#REF!</f>
        <v>#REF!</v>
      </c>
      <c r="O29" s="111" t="e">
        <f>O14+O20+O27+#REF!+#REF!+#REF!</f>
        <v>#REF!</v>
      </c>
      <c r="P29" s="111" t="e">
        <f>P14+P20+P27+#REF!+#REF!+#REF!</f>
        <v>#REF!</v>
      </c>
      <c r="Q29" s="111" t="e">
        <f>Q14+Q20+Q27+#REF!+#REF!+#REF!</f>
        <v>#REF!</v>
      </c>
      <c r="R29" s="112"/>
      <c r="S29" s="112"/>
      <c r="T29" s="111">
        <f>T14+T20</f>
        <v>0</v>
      </c>
      <c r="U29" s="111">
        <f>U14+U20</f>
        <v>0</v>
      </c>
      <c r="V29" s="113"/>
      <c r="W29" s="113"/>
      <c r="X29" s="113"/>
      <c r="Y29" s="113"/>
      <c r="Z29" s="113"/>
      <c r="AA29" s="113"/>
      <c r="AB29" s="113"/>
      <c r="AC29" s="113"/>
    </row>
    <row r="30" spans="1:30">
      <c r="A30" s="114"/>
      <c r="B30" s="114"/>
      <c r="C30" s="115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5"/>
      <c r="S30" s="115"/>
      <c r="T30" s="115"/>
      <c r="U30" s="115"/>
    </row>
    <row r="31" spans="1:30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30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>
      <c r="A38" s="109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  <row r="39" spans="1:21">
      <c r="A39" s="109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  <row r="40" spans="1:21">
      <c r="A40" s="109"/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1">
      <c r="A41" s="109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</row>
    <row r="42" spans="1:21">
      <c r="A42" s="109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</row>
    <row r="43" spans="1:21">
      <c r="A43" s="109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</row>
    <row r="44" spans="1:21">
      <c r="A44" s="109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</row>
    <row r="45" spans="1:21">
      <c r="A45" s="109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</row>
    <row r="46" spans="1:21">
      <c r="A46" s="109"/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</row>
    <row r="47" spans="1:21">
      <c r="A47" s="109"/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</row>
    <row r="48" spans="1:21">
      <c r="A48" s="109"/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</row>
  </sheetData>
  <mergeCells count="16">
    <mergeCell ref="J4:L4"/>
    <mergeCell ref="A4:A5"/>
    <mergeCell ref="B4:B5"/>
    <mergeCell ref="C4:C5"/>
    <mergeCell ref="D4:F4"/>
    <mergeCell ref="G4:I4"/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39"/>
  <sheetViews>
    <sheetView topLeftCell="A10" workbookViewId="0">
      <selection activeCell="S24" sqref="S24"/>
    </sheetView>
  </sheetViews>
  <sheetFormatPr defaultRowHeight="21.75"/>
  <cols>
    <col min="1" max="1" width="45.140625" style="41" customWidth="1"/>
    <col min="2" max="2" width="11.7109375" style="41" customWidth="1"/>
    <col min="3" max="3" width="19.5703125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31" width="6.140625" style="41" customWidth="1"/>
    <col min="32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1">
      <c r="A1" s="42" t="s">
        <v>115</v>
      </c>
    </row>
    <row r="2" spans="1:31">
      <c r="A2" s="42" t="s">
        <v>116</v>
      </c>
      <c r="B2" s="42"/>
      <c r="S2" s="43" t="s">
        <v>71</v>
      </c>
      <c r="T2" s="43"/>
      <c r="U2" s="43"/>
    </row>
    <row r="3" spans="1:31">
      <c r="A3" s="44" t="s">
        <v>117</v>
      </c>
      <c r="D3" s="44" t="s">
        <v>478</v>
      </c>
      <c r="S3" s="43"/>
      <c r="T3" s="43"/>
      <c r="U3" s="43"/>
    </row>
    <row r="4" spans="1:31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  <c r="AD4" s="203" t="s">
        <v>184</v>
      </c>
      <c r="AE4" s="203"/>
    </row>
    <row r="5" spans="1:31">
      <c r="A5" s="209"/>
      <c r="B5" s="209"/>
      <c r="C5" s="211"/>
      <c r="D5" s="46" t="s">
        <v>87</v>
      </c>
      <c r="E5" s="46" t="s">
        <v>88</v>
      </c>
      <c r="F5" s="46" t="s">
        <v>4</v>
      </c>
      <c r="G5" s="46" t="s">
        <v>87</v>
      </c>
      <c r="H5" s="46" t="s">
        <v>88</v>
      </c>
      <c r="I5" s="46" t="s">
        <v>4</v>
      </c>
      <c r="J5" s="46" t="s">
        <v>87</v>
      </c>
      <c r="K5" s="46" t="s">
        <v>88</v>
      </c>
      <c r="L5" s="46" t="s">
        <v>4</v>
      </c>
      <c r="M5" s="205"/>
      <c r="N5" s="46" t="s">
        <v>87</v>
      </c>
      <c r="O5" s="46" t="s">
        <v>88</v>
      </c>
      <c r="P5" s="46" t="s">
        <v>4</v>
      </c>
      <c r="Q5" s="47"/>
      <c r="R5" s="209"/>
      <c r="S5" s="209"/>
      <c r="T5" s="209"/>
      <c r="U5" s="209"/>
      <c r="V5" s="48" t="s">
        <v>89</v>
      </c>
      <c r="W5" s="48" t="s">
        <v>90</v>
      </c>
      <c r="X5" s="48" t="s">
        <v>89</v>
      </c>
      <c r="Y5" s="48" t="s">
        <v>90</v>
      </c>
      <c r="Z5" s="48" t="s">
        <v>89</v>
      </c>
      <c r="AA5" s="48" t="s">
        <v>90</v>
      </c>
      <c r="AB5" s="48" t="s">
        <v>89</v>
      </c>
      <c r="AC5" s="48" t="s">
        <v>90</v>
      </c>
      <c r="AD5" s="130" t="s">
        <v>89</v>
      </c>
      <c r="AE5" s="130" t="s">
        <v>90</v>
      </c>
    </row>
    <row r="6" spans="1:31" s="58" customFormat="1" ht="22.5" thickBot="1">
      <c r="A6" s="49" t="s">
        <v>479</v>
      </c>
      <c r="B6" s="50" t="s">
        <v>84</v>
      </c>
      <c r="C6" s="202" t="s">
        <v>179</v>
      </c>
      <c r="D6" s="52">
        <v>0</v>
      </c>
      <c r="E6" s="52">
        <v>20</v>
      </c>
      <c r="F6" s="52">
        <v>20</v>
      </c>
      <c r="G6" s="52">
        <v>0</v>
      </c>
      <c r="H6" s="52">
        <v>20</v>
      </c>
      <c r="I6" s="52">
        <v>20</v>
      </c>
      <c r="J6" s="52">
        <v>0</v>
      </c>
      <c r="K6" s="52">
        <v>20</v>
      </c>
      <c r="L6" s="52">
        <v>20</v>
      </c>
      <c r="M6" s="52"/>
      <c r="N6" s="52"/>
      <c r="O6" s="52"/>
      <c r="P6" s="52"/>
      <c r="Q6" s="53"/>
      <c r="R6" s="54" t="s">
        <v>185</v>
      </c>
      <c r="S6" s="161" t="s">
        <v>123</v>
      </c>
      <c r="T6" s="56"/>
      <c r="U6" s="56" t="s">
        <v>123</v>
      </c>
      <c r="V6" s="57"/>
      <c r="W6" s="57"/>
      <c r="X6" s="57"/>
      <c r="Y6" s="57">
        <v>20</v>
      </c>
      <c r="Z6" s="57"/>
      <c r="AA6" s="57"/>
      <c r="AB6" s="57"/>
      <c r="AC6" s="57"/>
      <c r="AD6" s="57"/>
      <c r="AE6" s="57"/>
    </row>
    <row r="7" spans="1:31" ht="22.5" thickBot="1">
      <c r="A7" s="71" t="s">
        <v>95</v>
      </c>
      <c r="B7" s="69"/>
      <c r="C7" s="70"/>
      <c r="D7" s="71">
        <f t="shared" ref="D7:L7" si="0">SUM(D6:D6)</f>
        <v>0</v>
      </c>
      <c r="E7" s="71">
        <f t="shared" si="0"/>
        <v>20</v>
      </c>
      <c r="F7" s="71">
        <f t="shared" si="0"/>
        <v>20</v>
      </c>
      <c r="G7" s="71">
        <f t="shared" si="0"/>
        <v>0</v>
      </c>
      <c r="H7" s="71">
        <f t="shared" si="0"/>
        <v>20</v>
      </c>
      <c r="I7" s="71">
        <f t="shared" si="0"/>
        <v>20</v>
      </c>
      <c r="J7" s="71">
        <f t="shared" si="0"/>
        <v>0</v>
      </c>
      <c r="K7" s="71">
        <f t="shared" si="0"/>
        <v>20</v>
      </c>
      <c r="L7" s="71">
        <f t="shared" si="0"/>
        <v>20</v>
      </c>
      <c r="M7" s="71"/>
      <c r="N7" s="71"/>
      <c r="O7" s="71"/>
      <c r="P7" s="71"/>
      <c r="Q7" s="71"/>
      <c r="R7" s="71"/>
      <c r="S7" s="72"/>
      <c r="T7" s="72"/>
      <c r="U7" s="72"/>
      <c r="V7" s="89">
        <f>V6</f>
        <v>0</v>
      </c>
      <c r="W7" s="89">
        <f t="shared" ref="W7:AE7" si="1">W6</f>
        <v>0</v>
      </c>
      <c r="X7" s="89">
        <f t="shared" si="1"/>
        <v>0</v>
      </c>
      <c r="Y7" s="89">
        <f t="shared" si="1"/>
        <v>20</v>
      </c>
      <c r="Z7" s="89">
        <f t="shared" si="1"/>
        <v>0</v>
      </c>
      <c r="AA7" s="89">
        <f t="shared" si="1"/>
        <v>0</v>
      </c>
      <c r="AB7" s="89">
        <f t="shared" si="1"/>
        <v>0</v>
      </c>
      <c r="AC7" s="89">
        <f t="shared" si="1"/>
        <v>0</v>
      </c>
      <c r="AD7" s="89">
        <f t="shared" si="1"/>
        <v>0</v>
      </c>
      <c r="AE7" s="89">
        <f t="shared" si="1"/>
        <v>0</v>
      </c>
    </row>
    <row r="8" spans="1:31" s="81" customFormat="1">
      <c r="A8" s="49" t="s">
        <v>480</v>
      </c>
      <c r="B8" s="74" t="s">
        <v>184</v>
      </c>
      <c r="C8" s="196" t="s">
        <v>210</v>
      </c>
      <c r="D8" s="76">
        <v>5</v>
      </c>
      <c r="E8" s="76">
        <v>15</v>
      </c>
      <c r="F8" s="76">
        <v>20</v>
      </c>
      <c r="G8" s="76">
        <v>5</v>
      </c>
      <c r="H8" s="76">
        <v>15</v>
      </c>
      <c r="I8" s="76">
        <v>20</v>
      </c>
      <c r="J8" s="76">
        <v>5</v>
      </c>
      <c r="K8" s="76">
        <v>15</v>
      </c>
      <c r="L8" s="76">
        <v>20</v>
      </c>
      <c r="M8" s="76"/>
      <c r="N8" s="76"/>
      <c r="O8" s="76"/>
      <c r="P8" s="76"/>
      <c r="Q8" s="77"/>
      <c r="R8" s="49" t="s">
        <v>211</v>
      </c>
      <c r="S8" s="78" t="s">
        <v>123</v>
      </c>
      <c r="T8" s="76"/>
      <c r="U8" s="76" t="s">
        <v>123</v>
      </c>
      <c r="V8" s="80"/>
      <c r="W8" s="80"/>
      <c r="X8" s="80"/>
      <c r="Y8" s="80"/>
      <c r="Z8" s="80"/>
      <c r="AA8" s="80"/>
      <c r="AB8" s="80"/>
      <c r="AC8" s="80"/>
      <c r="AD8" s="80"/>
      <c r="AE8" s="80">
        <v>20</v>
      </c>
    </row>
    <row r="9" spans="1:31" s="81" customFormat="1">
      <c r="A9" s="59" t="s">
        <v>481</v>
      </c>
      <c r="B9" s="83" t="s">
        <v>184</v>
      </c>
      <c r="C9" s="200" t="s">
        <v>230</v>
      </c>
      <c r="D9" s="85">
        <v>5</v>
      </c>
      <c r="E9" s="85">
        <v>15</v>
      </c>
      <c r="F9" s="85">
        <v>20</v>
      </c>
      <c r="G9" s="85">
        <v>5</v>
      </c>
      <c r="H9" s="85">
        <v>15</v>
      </c>
      <c r="I9" s="85">
        <v>20</v>
      </c>
      <c r="J9" s="85">
        <v>5</v>
      </c>
      <c r="K9" s="85">
        <v>15</v>
      </c>
      <c r="L9" s="85">
        <v>20</v>
      </c>
      <c r="M9" s="85"/>
      <c r="N9" s="85"/>
      <c r="O9" s="85"/>
      <c r="P9" s="85"/>
      <c r="Q9" s="86"/>
      <c r="R9" s="59" t="s">
        <v>211</v>
      </c>
      <c r="S9" s="87" t="s">
        <v>123</v>
      </c>
      <c r="T9" s="85"/>
      <c r="U9" s="85" t="s">
        <v>123</v>
      </c>
      <c r="V9" s="80"/>
      <c r="W9" s="80"/>
      <c r="X9" s="80"/>
      <c r="Y9" s="80"/>
      <c r="Z9" s="80"/>
      <c r="AA9" s="80"/>
      <c r="AB9" s="80"/>
      <c r="AC9" s="80"/>
      <c r="AD9" s="80"/>
      <c r="AE9" s="80">
        <v>20</v>
      </c>
    </row>
    <row r="10" spans="1:31" s="81" customFormat="1" ht="22.5" thickBot="1">
      <c r="A10" s="59" t="s">
        <v>482</v>
      </c>
      <c r="B10" s="83" t="s">
        <v>84</v>
      </c>
      <c r="C10" s="200" t="s">
        <v>230</v>
      </c>
      <c r="D10" s="85">
        <v>7</v>
      </c>
      <c r="E10" s="85">
        <v>13</v>
      </c>
      <c r="F10" s="85">
        <v>20</v>
      </c>
      <c r="G10" s="85">
        <v>7</v>
      </c>
      <c r="H10" s="85">
        <v>13</v>
      </c>
      <c r="I10" s="85">
        <v>20</v>
      </c>
      <c r="J10" s="85">
        <v>7</v>
      </c>
      <c r="K10" s="85">
        <v>13</v>
      </c>
      <c r="L10" s="85">
        <v>20</v>
      </c>
      <c r="M10" s="85"/>
      <c r="N10" s="85"/>
      <c r="O10" s="85"/>
      <c r="P10" s="85"/>
      <c r="Q10" s="86"/>
      <c r="R10" s="59" t="s">
        <v>243</v>
      </c>
      <c r="S10" s="87" t="s">
        <v>123</v>
      </c>
      <c r="T10" s="85"/>
      <c r="U10" s="85" t="s">
        <v>123</v>
      </c>
      <c r="V10" s="80"/>
      <c r="W10" s="80"/>
      <c r="X10" s="80"/>
      <c r="Y10" s="80">
        <v>20</v>
      </c>
      <c r="Z10" s="80"/>
      <c r="AA10" s="80"/>
      <c r="AB10" s="80"/>
      <c r="AC10" s="80"/>
      <c r="AD10" s="80"/>
      <c r="AE10" s="80"/>
    </row>
    <row r="11" spans="1:31" ht="22.5" thickBot="1">
      <c r="A11" s="71" t="s">
        <v>96</v>
      </c>
      <c r="B11" s="69"/>
      <c r="C11" s="70"/>
      <c r="D11" s="71">
        <f t="shared" ref="D11:L11" si="2">SUM(D8:D10)</f>
        <v>17</v>
      </c>
      <c r="E11" s="71">
        <f t="shared" si="2"/>
        <v>43</v>
      </c>
      <c r="F11" s="71">
        <f t="shared" si="2"/>
        <v>60</v>
      </c>
      <c r="G11" s="71">
        <f t="shared" si="2"/>
        <v>17</v>
      </c>
      <c r="H11" s="71">
        <f t="shared" si="2"/>
        <v>43</v>
      </c>
      <c r="I11" s="71">
        <f t="shared" si="2"/>
        <v>60</v>
      </c>
      <c r="J11" s="71">
        <f t="shared" si="2"/>
        <v>17</v>
      </c>
      <c r="K11" s="71">
        <f t="shared" si="2"/>
        <v>43</v>
      </c>
      <c r="L11" s="71">
        <f t="shared" si="2"/>
        <v>60</v>
      </c>
      <c r="M11" s="71"/>
      <c r="N11" s="71"/>
      <c r="O11" s="71"/>
      <c r="P11" s="71"/>
      <c r="Q11" s="71"/>
      <c r="R11" s="71"/>
      <c r="S11" s="72"/>
      <c r="T11" s="71">
        <f t="shared" ref="T11:AE11" si="3">SUM(T8:T10)</f>
        <v>0</v>
      </c>
      <c r="U11" s="71">
        <f t="shared" si="3"/>
        <v>0</v>
      </c>
      <c r="V11" s="89">
        <f t="shared" si="3"/>
        <v>0</v>
      </c>
      <c r="W11" s="89">
        <f t="shared" si="3"/>
        <v>0</v>
      </c>
      <c r="X11" s="89">
        <f t="shared" si="3"/>
        <v>0</v>
      </c>
      <c r="Y11" s="89">
        <f t="shared" si="3"/>
        <v>20</v>
      </c>
      <c r="Z11" s="89">
        <f t="shared" si="3"/>
        <v>0</v>
      </c>
      <c r="AA11" s="89">
        <f t="shared" si="3"/>
        <v>0</v>
      </c>
      <c r="AB11" s="89">
        <f t="shared" si="3"/>
        <v>0</v>
      </c>
      <c r="AC11" s="89">
        <f t="shared" si="3"/>
        <v>0</v>
      </c>
      <c r="AD11" s="89">
        <f t="shared" si="3"/>
        <v>0</v>
      </c>
      <c r="AE11" s="89">
        <f t="shared" si="3"/>
        <v>40</v>
      </c>
    </row>
    <row r="12" spans="1:31" s="81" customFormat="1">
      <c r="A12" s="91" t="s">
        <v>480</v>
      </c>
      <c r="B12" s="92" t="s">
        <v>184</v>
      </c>
      <c r="C12" s="197" t="s">
        <v>370</v>
      </c>
      <c r="D12" s="94">
        <v>0</v>
      </c>
      <c r="E12" s="94">
        <v>20</v>
      </c>
      <c r="F12" s="94">
        <v>20</v>
      </c>
      <c r="G12" s="94">
        <v>0</v>
      </c>
      <c r="H12" s="94">
        <v>20</v>
      </c>
      <c r="I12" s="94">
        <v>20</v>
      </c>
      <c r="J12" s="94">
        <v>0</v>
      </c>
      <c r="K12" s="94">
        <v>20</v>
      </c>
      <c r="L12" s="94">
        <v>20</v>
      </c>
      <c r="M12" s="94"/>
      <c r="N12" s="94"/>
      <c r="O12" s="94"/>
      <c r="P12" s="94"/>
      <c r="Q12" s="94"/>
      <c r="R12" s="91" t="s">
        <v>376</v>
      </c>
      <c r="S12" s="139" t="s">
        <v>123</v>
      </c>
      <c r="T12" s="94"/>
      <c r="U12" s="94" t="s">
        <v>123</v>
      </c>
      <c r="V12" s="80"/>
      <c r="W12" s="80"/>
      <c r="X12" s="80"/>
      <c r="Y12" s="80"/>
      <c r="Z12" s="80"/>
      <c r="AA12" s="80"/>
      <c r="AB12" s="80"/>
      <c r="AC12" s="80"/>
      <c r="AD12" s="80"/>
      <c r="AE12" s="80"/>
    </row>
    <row r="13" spans="1:31" s="81" customFormat="1" ht="22.5" thickBot="1">
      <c r="A13" s="97" t="s">
        <v>481</v>
      </c>
      <c r="B13" s="98" t="s">
        <v>184</v>
      </c>
      <c r="C13" s="198" t="s">
        <v>383</v>
      </c>
      <c r="D13" s="100">
        <v>0</v>
      </c>
      <c r="E13" s="100">
        <v>20</v>
      </c>
      <c r="F13" s="100">
        <v>20</v>
      </c>
      <c r="G13" s="100">
        <v>0</v>
      </c>
      <c r="H13" s="100">
        <v>20</v>
      </c>
      <c r="I13" s="100">
        <v>20</v>
      </c>
      <c r="J13" s="100">
        <v>0</v>
      </c>
      <c r="K13" s="100">
        <v>20</v>
      </c>
      <c r="L13" s="100">
        <v>20</v>
      </c>
      <c r="M13" s="100"/>
      <c r="N13" s="100"/>
      <c r="O13" s="100"/>
      <c r="P13" s="100"/>
      <c r="Q13" s="100"/>
      <c r="R13" s="59" t="s">
        <v>384</v>
      </c>
      <c r="S13" s="140" t="s">
        <v>123</v>
      </c>
      <c r="T13" s="100"/>
      <c r="U13" s="100" t="s">
        <v>123</v>
      </c>
      <c r="V13" s="80"/>
      <c r="W13" s="80"/>
      <c r="X13" s="80"/>
      <c r="Y13" s="80"/>
      <c r="Z13" s="80"/>
      <c r="AA13" s="80"/>
      <c r="AB13" s="80"/>
      <c r="AC13" s="80"/>
      <c r="AD13" s="80"/>
      <c r="AE13" s="80"/>
    </row>
    <row r="14" spans="1:31" ht="22.5" thickBot="1">
      <c r="A14" s="68" t="s">
        <v>335</v>
      </c>
      <c r="B14" s="69"/>
      <c r="C14" s="70"/>
      <c r="D14" s="71">
        <f>SUM(D12:D13)</f>
        <v>0</v>
      </c>
      <c r="E14" s="71">
        <f t="shared" ref="E14:L14" si="4">SUM(E12:E13)</f>
        <v>40</v>
      </c>
      <c r="F14" s="71">
        <f t="shared" si="4"/>
        <v>40</v>
      </c>
      <c r="G14" s="71">
        <f t="shared" si="4"/>
        <v>0</v>
      </c>
      <c r="H14" s="71">
        <f t="shared" si="4"/>
        <v>40</v>
      </c>
      <c r="I14" s="71">
        <f t="shared" si="4"/>
        <v>40</v>
      </c>
      <c r="J14" s="71">
        <f t="shared" si="4"/>
        <v>0</v>
      </c>
      <c r="K14" s="71">
        <f t="shared" si="4"/>
        <v>40</v>
      </c>
      <c r="L14" s="71">
        <f t="shared" si="4"/>
        <v>40</v>
      </c>
      <c r="M14" s="71"/>
      <c r="N14" s="71"/>
      <c r="O14" s="71"/>
      <c r="P14" s="71"/>
      <c r="Q14" s="71"/>
      <c r="R14" s="71"/>
      <c r="S14" s="72"/>
      <c r="T14" s="71">
        <f t="shared" ref="T14:AE14" si="5">SUM(T8:T9)</f>
        <v>0</v>
      </c>
      <c r="U14" s="71">
        <f t="shared" si="5"/>
        <v>0</v>
      </c>
      <c r="V14" s="89">
        <f t="shared" si="5"/>
        <v>0</v>
      </c>
      <c r="W14" s="89">
        <f t="shared" si="5"/>
        <v>0</v>
      </c>
      <c r="X14" s="89">
        <f t="shared" si="5"/>
        <v>0</v>
      </c>
      <c r="Y14" s="89">
        <f t="shared" si="5"/>
        <v>0</v>
      </c>
      <c r="Z14" s="89">
        <f t="shared" si="5"/>
        <v>0</v>
      </c>
      <c r="AA14" s="89">
        <f t="shared" si="5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40</v>
      </c>
    </row>
    <row r="15" spans="1:31" s="81" customFormat="1">
      <c r="A15" s="49"/>
      <c r="B15" s="74"/>
      <c r="C15" s="75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49"/>
      <c r="S15" s="131"/>
      <c r="T15" s="76"/>
      <c r="U15" s="76"/>
      <c r="V15" s="80"/>
      <c r="W15" s="80"/>
      <c r="X15" s="80"/>
      <c r="Y15" s="80"/>
      <c r="Z15" s="80"/>
      <c r="AA15" s="80"/>
      <c r="AB15" s="80"/>
      <c r="AC15" s="80"/>
      <c r="AD15" s="80"/>
      <c r="AE15" s="80"/>
    </row>
    <row r="16" spans="1:31" s="81" customFormat="1">
      <c r="A16" s="49"/>
      <c r="B16" s="74"/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49"/>
      <c r="S16" s="131"/>
      <c r="T16" s="76"/>
      <c r="U16" s="76"/>
      <c r="V16" s="80"/>
      <c r="W16" s="80"/>
      <c r="X16" s="80"/>
      <c r="Y16" s="80"/>
      <c r="Z16" s="80"/>
      <c r="AA16" s="80"/>
      <c r="AB16" s="80"/>
      <c r="AC16" s="80"/>
      <c r="AD16" s="80"/>
      <c r="AE16" s="80"/>
    </row>
    <row r="17" spans="1:31" s="81" customFormat="1" ht="22.5" thickBot="1">
      <c r="A17" s="49"/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49"/>
      <c r="S17" s="131"/>
      <c r="T17" s="76"/>
      <c r="U17" s="76"/>
      <c r="V17" s="80"/>
      <c r="W17" s="80"/>
      <c r="X17" s="80"/>
      <c r="Y17" s="80"/>
      <c r="Z17" s="80"/>
      <c r="AA17" s="80"/>
      <c r="AB17" s="80"/>
      <c r="AC17" s="80"/>
      <c r="AD17" s="80"/>
      <c r="AE17" s="80"/>
    </row>
    <row r="18" spans="1:31" ht="22.5" thickBot="1">
      <c r="A18" s="68" t="s">
        <v>460</v>
      </c>
      <c r="B18" s="69"/>
      <c r="C18" s="70"/>
      <c r="D18" s="71">
        <f>SUM(D15:D17)</f>
        <v>0</v>
      </c>
      <c r="E18" s="71">
        <f t="shared" ref="E18:L18" si="6">SUM(E15:E17)</f>
        <v>0</v>
      </c>
      <c r="F18" s="71">
        <f t="shared" si="6"/>
        <v>0</v>
      </c>
      <c r="G18" s="71">
        <f t="shared" si="6"/>
        <v>0</v>
      </c>
      <c r="H18" s="71">
        <f t="shared" si="6"/>
        <v>0</v>
      </c>
      <c r="I18" s="71">
        <f t="shared" si="6"/>
        <v>0</v>
      </c>
      <c r="J18" s="71">
        <f t="shared" si="6"/>
        <v>0</v>
      </c>
      <c r="K18" s="71">
        <f t="shared" si="6"/>
        <v>0</v>
      </c>
      <c r="L18" s="71">
        <f t="shared" si="6"/>
        <v>0</v>
      </c>
      <c r="M18" s="71"/>
      <c r="N18" s="71"/>
      <c r="O18" s="71"/>
      <c r="P18" s="71"/>
      <c r="Q18" s="71"/>
      <c r="R18" s="71"/>
      <c r="S18" s="72"/>
      <c r="T18" s="71">
        <f t="shared" ref="T18:AE18" si="7">SUM(T12:T13)</f>
        <v>0</v>
      </c>
      <c r="U18" s="71">
        <f t="shared" si="7"/>
        <v>0</v>
      </c>
      <c r="V18" s="89">
        <f t="shared" si="7"/>
        <v>0</v>
      </c>
      <c r="W18" s="89">
        <f t="shared" si="7"/>
        <v>0</v>
      </c>
      <c r="X18" s="89">
        <f t="shared" si="7"/>
        <v>0</v>
      </c>
      <c r="Y18" s="89">
        <f t="shared" si="7"/>
        <v>0</v>
      </c>
      <c r="Z18" s="89">
        <f t="shared" si="7"/>
        <v>0</v>
      </c>
      <c r="AA18" s="89">
        <f t="shared" si="7"/>
        <v>0</v>
      </c>
      <c r="AB18" s="89">
        <f t="shared" si="7"/>
        <v>0</v>
      </c>
      <c r="AC18" s="89">
        <f t="shared" si="7"/>
        <v>0</v>
      </c>
      <c r="AD18" s="89">
        <f t="shared" si="7"/>
        <v>0</v>
      </c>
      <c r="AE18" s="89">
        <f t="shared" si="7"/>
        <v>0</v>
      </c>
    </row>
    <row r="19" spans="1:31">
      <c r="A19" s="109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31">
      <c r="A20" s="111" t="s">
        <v>4</v>
      </c>
      <c r="B20" s="111"/>
      <c r="C20" s="112"/>
      <c r="D20" s="111">
        <f>D7+D11+D14+D18</f>
        <v>17</v>
      </c>
      <c r="E20" s="111">
        <f t="shared" ref="E20:L20" si="8">E7+E11+E14+E18</f>
        <v>103</v>
      </c>
      <c r="F20" s="111">
        <f t="shared" si="8"/>
        <v>120</v>
      </c>
      <c r="G20" s="111">
        <f t="shared" si="8"/>
        <v>17</v>
      </c>
      <c r="H20" s="111">
        <f t="shared" si="8"/>
        <v>103</v>
      </c>
      <c r="I20" s="111">
        <f t="shared" si="8"/>
        <v>120</v>
      </c>
      <c r="J20" s="111">
        <f t="shared" si="8"/>
        <v>17</v>
      </c>
      <c r="K20" s="111">
        <f t="shared" si="8"/>
        <v>103</v>
      </c>
      <c r="L20" s="111">
        <f t="shared" si="8"/>
        <v>120</v>
      </c>
      <c r="M20" s="111" t="e">
        <f>M7+M11+M18+#REF!+#REF!+#REF!</f>
        <v>#REF!</v>
      </c>
      <c r="N20" s="111" t="e">
        <f>N7+N11+N18+#REF!+#REF!+#REF!</f>
        <v>#REF!</v>
      </c>
      <c r="O20" s="111" t="e">
        <f>O7+O11+O18+#REF!+#REF!+#REF!</f>
        <v>#REF!</v>
      </c>
      <c r="P20" s="111" t="e">
        <f>P7+P11+P18+#REF!+#REF!+#REF!</f>
        <v>#REF!</v>
      </c>
      <c r="Q20" s="111" t="e">
        <f>Q7+Q11+Q18+#REF!+#REF!+#REF!</f>
        <v>#REF!</v>
      </c>
      <c r="R20" s="112"/>
      <c r="S20" s="112"/>
      <c r="T20" s="111">
        <f>T7+T11</f>
        <v>0</v>
      </c>
      <c r="U20" s="111">
        <f>U7+U11</f>
        <v>0</v>
      </c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</row>
    <row r="21" spans="1:31">
      <c r="A21" s="114"/>
      <c r="B21" s="114"/>
      <c r="C21" s="115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5"/>
      <c r="S21" s="115"/>
      <c r="T21" s="115"/>
      <c r="U21" s="115"/>
    </row>
    <row r="22" spans="1:31">
      <c r="A22" s="109"/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</row>
    <row r="23" spans="1:31">
      <c r="A23" s="109"/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</row>
    <row r="24" spans="1:31">
      <c r="A24" s="109"/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  <row r="28" spans="1:31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31">
      <c r="A29" s="109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31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31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31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>
      <c r="A36" s="109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>
      <c r="A38" s="109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  <row r="39" spans="1:21">
      <c r="A39" s="109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</sheetData>
  <mergeCells count="17">
    <mergeCell ref="A4:A5"/>
    <mergeCell ref="B4:B5"/>
    <mergeCell ref="C4:C5"/>
    <mergeCell ref="D4:F4"/>
    <mergeCell ref="G4:I4"/>
    <mergeCell ref="S4:S5"/>
    <mergeCell ref="T4:T5"/>
    <mergeCell ref="U4:U5"/>
    <mergeCell ref="AD4:AE4"/>
    <mergeCell ref="J4:L4"/>
    <mergeCell ref="V4:W4"/>
    <mergeCell ref="X4:Y4"/>
    <mergeCell ref="Z4:AA4"/>
    <mergeCell ref="AB4:AC4"/>
    <mergeCell ref="M4:M5"/>
    <mergeCell ref="N4:P4"/>
    <mergeCell ref="R4:R5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61"/>
  <sheetViews>
    <sheetView workbookViewId="0">
      <pane ySplit="1410" topLeftCell="A31" activePane="bottomLeft"/>
      <selection activeCell="I22" sqref="I22"/>
      <selection pane="bottomLeft" activeCell="A35" sqref="A35:R35"/>
    </sheetView>
  </sheetViews>
  <sheetFormatPr defaultRowHeight="21.75"/>
  <cols>
    <col min="1" max="1" width="51.7109375" style="41" customWidth="1"/>
    <col min="2" max="2" width="7.7109375" style="41" customWidth="1"/>
    <col min="3" max="3" width="27.85546875" style="41" customWidth="1"/>
    <col min="4" max="5" width="4.5703125" style="41" customWidth="1"/>
    <col min="6" max="6" width="4.42578125" style="41" customWidth="1"/>
    <col min="7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3.42578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127</v>
      </c>
    </row>
    <row r="2" spans="1:30">
      <c r="A2" s="208" t="s">
        <v>72</v>
      </c>
      <c r="B2" s="208" t="s">
        <v>73</v>
      </c>
      <c r="C2" s="210" t="s">
        <v>74</v>
      </c>
      <c r="D2" s="206" t="s">
        <v>75</v>
      </c>
      <c r="E2" s="206"/>
      <c r="F2" s="206"/>
      <c r="G2" s="206" t="s">
        <v>76</v>
      </c>
      <c r="H2" s="206"/>
      <c r="I2" s="206"/>
      <c r="J2" s="206" t="s">
        <v>77</v>
      </c>
      <c r="K2" s="206"/>
      <c r="L2" s="206"/>
      <c r="M2" s="204"/>
      <c r="N2" s="206" t="s">
        <v>78</v>
      </c>
      <c r="O2" s="206"/>
      <c r="P2" s="207"/>
      <c r="Q2" s="45"/>
      <c r="R2" s="208" t="s">
        <v>79</v>
      </c>
      <c r="S2" s="208" t="s">
        <v>80</v>
      </c>
      <c r="T2" s="208" t="s">
        <v>81</v>
      </c>
      <c r="U2" s="208" t="s">
        <v>82</v>
      </c>
      <c r="V2" s="203" t="s">
        <v>83</v>
      </c>
      <c r="W2" s="203"/>
      <c r="X2" s="203" t="s">
        <v>84</v>
      </c>
      <c r="Y2" s="203"/>
      <c r="Z2" s="203" t="s">
        <v>85</v>
      </c>
      <c r="AA2" s="203"/>
      <c r="AB2" s="203" t="s">
        <v>86</v>
      </c>
      <c r="AC2" s="203"/>
    </row>
    <row r="3" spans="1:30">
      <c r="A3" s="209"/>
      <c r="B3" s="209"/>
      <c r="C3" s="211"/>
      <c r="D3" s="119" t="s">
        <v>87</v>
      </c>
      <c r="E3" s="119" t="s">
        <v>88</v>
      </c>
      <c r="F3" s="119" t="s">
        <v>4</v>
      </c>
      <c r="G3" s="119" t="s">
        <v>87</v>
      </c>
      <c r="H3" s="119" t="s">
        <v>88</v>
      </c>
      <c r="I3" s="119" t="s">
        <v>4</v>
      </c>
      <c r="J3" s="119" t="s">
        <v>87</v>
      </c>
      <c r="K3" s="119" t="s">
        <v>88</v>
      </c>
      <c r="L3" s="119" t="s">
        <v>4</v>
      </c>
      <c r="M3" s="205"/>
      <c r="N3" s="119" t="s">
        <v>87</v>
      </c>
      <c r="O3" s="119" t="s">
        <v>88</v>
      </c>
      <c r="P3" s="119" t="s">
        <v>4</v>
      </c>
      <c r="Q3" s="121"/>
      <c r="R3" s="209"/>
      <c r="S3" s="209"/>
      <c r="T3" s="209"/>
      <c r="U3" s="209"/>
      <c r="V3" s="120" t="s">
        <v>89</v>
      </c>
      <c r="W3" s="120" t="s">
        <v>90</v>
      </c>
      <c r="X3" s="120" t="s">
        <v>89</v>
      </c>
      <c r="Y3" s="120" t="s">
        <v>90</v>
      </c>
      <c r="Z3" s="120" t="s">
        <v>89</v>
      </c>
      <c r="AA3" s="120" t="s">
        <v>90</v>
      </c>
      <c r="AB3" s="120" t="s">
        <v>89</v>
      </c>
      <c r="AC3" s="120" t="s">
        <v>90</v>
      </c>
    </row>
    <row r="4" spans="1:30" s="58" customFormat="1">
      <c r="A4" s="49" t="s">
        <v>130</v>
      </c>
      <c r="B4" s="50" t="s">
        <v>85</v>
      </c>
      <c r="C4" s="51" t="s">
        <v>128</v>
      </c>
      <c r="D4" s="52">
        <v>20</v>
      </c>
      <c r="E4" s="52">
        <v>0</v>
      </c>
      <c r="F4" s="52">
        <v>20</v>
      </c>
      <c r="G4" s="52">
        <v>20</v>
      </c>
      <c r="H4" s="52">
        <v>0</v>
      </c>
      <c r="I4" s="52">
        <v>20</v>
      </c>
      <c r="J4" s="52">
        <v>20</v>
      </c>
      <c r="K4" s="52">
        <v>0</v>
      </c>
      <c r="L4" s="52">
        <v>20</v>
      </c>
      <c r="M4" s="52"/>
      <c r="N4" s="52"/>
      <c r="O4" s="52"/>
      <c r="P4" s="52"/>
      <c r="Q4" s="53"/>
      <c r="R4" s="54" t="s">
        <v>129</v>
      </c>
      <c r="S4" s="55"/>
      <c r="T4" s="56"/>
      <c r="U4" s="56" t="s">
        <v>123</v>
      </c>
      <c r="V4" s="57"/>
      <c r="W4" s="57"/>
      <c r="X4" s="57"/>
      <c r="Y4" s="57"/>
      <c r="Z4" s="57"/>
      <c r="AA4" s="57">
        <v>20</v>
      </c>
      <c r="AB4" s="57"/>
      <c r="AC4" s="57"/>
    </row>
    <row r="5" spans="1:30" s="58" customFormat="1">
      <c r="A5" s="59" t="s">
        <v>134</v>
      </c>
      <c r="B5" s="60" t="s">
        <v>83</v>
      </c>
      <c r="C5" s="122" t="s">
        <v>135</v>
      </c>
      <c r="D5" s="62">
        <v>26</v>
      </c>
      <c r="E5" s="62">
        <v>5</v>
      </c>
      <c r="F5" s="62">
        <v>31</v>
      </c>
      <c r="G5" s="62">
        <v>26</v>
      </c>
      <c r="H5" s="62">
        <v>5</v>
      </c>
      <c r="I5" s="63">
        <v>31</v>
      </c>
      <c r="J5" s="63">
        <v>24</v>
      </c>
      <c r="K5" s="63">
        <v>4</v>
      </c>
      <c r="L5" s="63">
        <v>28</v>
      </c>
      <c r="M5" s="62"/>
      <c r="N5" s="62"/>
      <c r="O5" s="62"/>
      <c r="P5" s="62"/>
      <c r="Q5" s="64"/>
      <c r="R5" s="65" t="s">
        <v>136</v>
      </c>
      <c r="S5" s="66"/>
      <c r="T5" s="67"/>
      <c r="U5" s="67" t="s">
        <v>123</v>
      </c>
      <c r="V5" s="57"/>
      <c r="W5" s="57">
        <v>31</v>
      </c>
      <c r="X5" s="57"/>
      <c r="Y5" s="57"/>
      <c r="Z5" s="57"/>
      <c r="AA5" s="57"/>
      <c r="AB5" s="57"/>
      <c r="AC5" s="57"/>
    </row>
    <row r="6" spans="1:30" s="58" customFormat="1" ht="22.5" thickBot="1">
      <c r="A6" s="59" t="s">
        <v>139</v>
      </c>
      <c r="B6" s="60" t="s">
        <v>86</v>
      </c>
      <c r="C6" s="122" t="s">
        <v>140</v>
      </c>
      <c r="D6" s="62">
        <v>7</v>
      </c>
      <c r="E6" s="62">
        <v>0</v>
      </c>
      <c r="F6" s="62">
        <v>7</v>
      </c>
      <c r="G6" s="62">
        <v>7</v>
      </c>
      <c r="H6" s="62">
        <v>0</v>
      </c>
      <c r="I6" s="62">
        <v>7</v>
      </c>
      <c r="J6" s="62">
        <v>7</v>
      </c>
      <c r="K6" s="62">
        <v>0</v>
      </c>
      <c r="L6" s="62">
        <v>7</v>
      </c>
      <c r="M6" s="62"/>
      <c r="N6" s="62"/>
      <c r="O6" s="62"/>
      <c r="P6" s="62"/>
      <c r="Q6" s="64"/>
      <c r="R6" s="65" t="s">
        <v>141</v>
      </c>
      <c r="S6" s="66"/>
      <c r="T6" s="67" t="s">
        <v>123</v>
      </c>
      <c r="U6" s="67"/>
      <c r="V6" s="57"/>
      <c r="W6" s="57"/>
      <c r="X6" s="57"/>
      <c r="Y6" s="57"/>
      <c r="Z6" s="57"/>
      <c r="AA6" s="57"/>
      <c r="AB6" s="57">
        <v>7</v>
      </c>
      <c r="AC6" s="57"/>
    </row>
    <row r="7" spans="1:30" ht="22.5" thickBot="1">
      <c r="A7" s="68" t="s">
        <v>118</v>
      </c>
      <c r="B7" s="69"/>
      <c r="C7" s="70"/>
      <c r="D7" s="71">
        <f t="shared" ref="D7:L7" si="0">SUM(D4:D6)</f>
        <v>53</v>
      </c>
      <c r="E7" s="71">
        <f t="shared" si="0"/>
        <v>5</v>
      </c>
      <c r="F7" s="71">
        <f t="shared" si="0"/>
        <v>58</v>
      </c>
      <c r="G7" s="71">
        <f t="shared" si="0"/>
        <v>53</v>
      </c>
      <c r="H7" s="71">
        <f t="shared" si="0"/>
        <v>5</v>
      </c>
      <c r="I7" s="71">
        <f>SUM(I4:I6)</f>
        <v>58</v>
      </c>
      <c r="J7" s="71">
        <f t="shared" si="0"/>
        <v>51</v>
      </c>
      <c r="K7" s="71">
        <f t="shared" si="0"/>
        <v>4</v>
      </c>
      <c r="L7" s="71">
        <f t="shared" si="0"/>
        <v>55</v>
      </c>
      <c r="M7" s="71"/>
      <c r="N7" s="71"/>
      <c r="O7" s="71"/>
      <c r="P7" s="71"/>
      <c r="Q7" s="71"/>
      <c r="R7" s="71"/>
      <c r="S7" s="72"/>
      <c r="T7" s="71">
        <f>SUM(T5:T6)</f>
        <v>0</v>
      </c>
      <c r="U7" s="71">
        <f>SUM(U5:U6)</f>
        <v>0</v>
      </c>
      <c r="V7" s="89">
        <f t="shared" ref="V7:AC7" si="1">SUM(V4:V6)</f>
        <v>0</v>
      </c>
      <c r="W7" s="89">
        <f t="shared" si="1"/>
        <v>31</v>
      </c>
      <c r="X7" s="89">
        <f t="shared" si="1"/>
        <v>0</v>
      </c>
      <c r="Y7" s="89">
        <f t="shared" si="1"/>
        <v>0</v>
      </c>
      <c r="Z7" s="89">
        <f t="shared" si="1"/>
        <v>0</v>
      </c>
      <c r="AA7" s="89">
        <f t="shared" si="1"/>
        <v>20</v>
      </c>
      <c r="AB7" s="89">
        <f t="shared" si="1"/>
        <v>7</v>
      </c>
      <c r="AC7" s="89">
        <f t="shared" si="1"/>
        <v>0</v>
      </c>
    </row>
    <row r="8" spans="1:30" s="81" customFormat="1">
      <c r="A8" s="49" t="s">
        <v>148</v>
      </c>
      <c r="B8" s="50" t="s">
        <v>86</v>
      </c>
      <c r="C8" s="75" t="s">
        <v>150</v>
      </c>
      <c r="D8" s="76">
        <v>28</v>
      </c>
      <c r="E8" s="76">
        <v>0</v>
      </c>
      <c r="F8" s="76">
        <v>28</v>
      </c>
      <c r="G8" s="76">
        <v>28</v>
      </c>
      <c r="H8" s="76">
        <v>0</v>
      </c>
      <c r="I8" s="76">
        <v>28</v>
      </c>
      <c r="J8" s="76">
        <v>28</v>
      </c>
      <c r="K8" s="76">
        <v>0</v>
      </c>
      <c r="L8" s="76">
        <v>28</v>
      </c>
      <c r="M8" s="76"/>
      <c r="N8" s="76"/>
      <c r="O8" s="76"/>
      <c r="P8" s="76"/>
      <c r="Q8" s="77"/>
      <c r="R8" s="142" t="s">
        <v>151</v>
      </c>
      <c r="S8" s="131"/>
      <c r="T8" s="76"/>
      <c r="U8" s="76" t="s">
        <v>123</v>
      </c>
      <c r="V8" s="80"/>
      <c r="W8" s="80"/>
      <c r="X8" s="80"/>
      <c r="Y8" s="80"/>
      <c r="Z8" s="80"/>
      <c r="AA8" s="80"/>
      <c r="AB8" s="80"/>
      <c r="AC8" s="80">
        <v>28</v>
      </c>
    </row>
    <row r="9" spans="1:30" s="81" customFormat="1">
      <c r="A9" s="59" t="s">
        <v>149</v>
      </c>
      <c r="B9" s="60"/>
      <c r="C9" s="84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  <c r="R9" s="59"/>
      <c r="S9" s="66"/>
      <c r="T9" s="85"/>
      <c r="U9" s="85"/>
      <c r="V9" s="80"/>
      <c r="W9" s="80"/>
      <c r="X9" s="80"/>
      <c r="Y9" s="80"/>
      <c r="Z9" s="80"/>
      <c r="AA9" s="80"/>
      <c r="AB9" s="80"/>
      <c r="AC9" s="80"/>
    </row>
    <row r="10" spans="1:30" s="81" customFormat="1">
      <c r="A10" s="82" t="s">
        <v>174</v>
      </c>
      <c r="B10" s="83" t="s">
        <v>84</v>
      </c>
      <c r="C10" s="84" t="s">
        <v>165</v>
      </c>
      <c r="D10" s="85">
        <v>15</v>
      </c>
      <c r="E10" s="85">
        <v>9</v>
      </c>
      <c r="F10" s="85">
        <v>24</v>
      </c>
      <c r="G10" s="85">
        <v>15</v>
      </c>
      <c r="H10" s="85">
        <v>9</v>
      </c>
      <c r="I10" s="85">
        <v>24</v>
      </c>
      <c r="J10" s="85">
        <v>15</v>
      </c>
      <c r="K10" s="85">
        <v>9</v>
      </c>
      <c r="L10" s="85">
        <v>24</v>
      </c>
      <c r="M10" s="85"/>
      <c r="N10" s="85"/>
      <c r="O10" s="85"/>
      <c r="P10" s="85"/>
      <c r="Q10" s="86"/>
      <c r="R10" s="126" t="s">
        <v>166</v>
      </c>
      <c r="S10" s="87"/>
      <c r="T10" s="85"/>
      <c r="U10" s="85" t="s">
        <v>123</v>
      </c>
      <c r="V10" s="80"/>
      <c r="W10" s="80"/>
      <c r="X10" s="80"/>
      <c r="Y10" s="80">
        <v>24</v>
      </c>
      <c r="Z10" s="80"/>
      <c r="AA10" s="80"/>
      <c r="AB10" s="80"/>
      <c r="AC10" s="80"/>
    </row>
    <row r="11" spans="1:30" s="81" customFormat="1">
      <c r="A11" s="82" t="s">
        <v>173</v>
      </c>
      <c r="B11" s="83" t="s">
        <v>86</v>
      </c>
      <c r="C11" s="84" t="s">
        <v>175</v>
      </c>
      <c r="D11" s="85">
        <v>10</v>
      </c>
      <c r="E11" s="85">
        <v>1</v>
      </c>
      <c r="F11" s="85">
        <v>11</v>
      </c>
      <c r="G11" s="85">
        <v>10</v>
      </c>
      <c r="H11" s="85">
        <v>1</v>
      </c>
      <c r="I11" s="85">
        <v>11</v>
      </c>
      <c r="J11" s="85">
        <v>4</v>
      </c>
      <c r="K11" s="85">
        <v>1</v>
      </c>
      <c r="L11" s="85">
        <v>5</v>
      </c>
      <c r="M11" s="85"/>
      <c r="N11" s="85"/>
      <c r="O11" s="85"/>
      <c r="P11" s="85"/>
      <c r="Q11" s="86"/>
      <c r="R11" s="126" t="s">
        <v>162</v>
      </c>
      <c r="S11" s="87"/>
      <c r="T11" s="85" t="s">
        <v>123</v>
      </c>
      <c r="U11" s="85"/>
      <c r="V11" s="80"/>
      <c r="W11" s="80"/>
      <c r="X11" s="80"/>
      <c r="Y11" s="80"/>
      <c r="Z11" s="80"/>
      <c r="AA11" s="80"/>
      <c r="AB11" s="80">
        <v>11</v>
      </c>
      <c r="AC11" s="80"/>
    </row>
    <row r="12" spans="1:30" s="81" customFormat="1" ht="22.5" thickBot="1">
      <c r="A12" s="59" t="s">
        <v>176</v>
      </c>
      <c r="B12" s="83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  <c r="R12" s="59"/>
      <c r="S12" s="87"/>
      <c r="T12" s="85"/>
      <c r="U12" s="85"/>
      <c r="V12" s="80"/>
      <c r="W12" s="80"/>
      <c r="X12" s="80"/>
      <c r="Y12" s="80"/>
      <c r="Z12" s="80"/>
      <c r="AA12" s="80"/>
      <c r="AB12" s="80"/>
      <c r="AC12" s="80"/>
    </row>
    <row r="13" spans="1:30" ht="22.5" thickBot="1">
      <c r="A13" s="68" t="s">
        <v>95</v>
      </c>
      <c r="B13" s="69"/>
      <c r="C13" s="70"/>
      <c r="D13" s="71">
        <f t="shared" ref="D13:L13" si="2">SUM(D8:D12)</f>
        <v>53</v>
      </c>
      <c r="E13" s="71">
        <f t="shared" si="2"/>
        <v>10</v>
      </c>
      <c r="F13" s="71">
        <f t="shared" si="2"/>
        <v>63</v>
      </c>
      <c r="G13" s="71">
        <f t="shared" si="2"/>
        <v>53</v>
      </c>
      <c r="H13" s="71">
        <f t="shared" si="2"/>
        <v>10</v>
      </c>
      <c r="I13" s="71">
        <f>SUM(I8:I12)</f>
        <v>63</v>
      </c>
      <c r="J13" s="71">
        <f t="shared" si="2"/>
        <v>47</v>
      </c>
      <c r="K13" s="71">
        <f t="shared" si="2"/>
        <v>10</v>
      </c>
      <c r="L13" s="71">
        <f t="shared" si="2"/>
        <v>57</v>
      </c>
      <c r="M13" s="71"/>
      <c r="N13" s="71"/>
      <c r="O13" s="71"/>
      <c r="P13" s="71"/>
      <c r="Q13" s="71"/>
      <c r="R13" s="71"/>
      <c r="S13" s="72"/>
      <c r="T13" s="71">
        <f t="shared" ref="T13:AC13" si="3">SUM(T8:T12)</f>
        <v>0</v>
      </c>
      <c r="U13" s="71">
        <f t="shared" si="3"/>
        <v>0</v>
      </c>
      <c r="V13" s="89">
        <f t="shared" si="3"/>
        <v>0</v>
      </c>
      <c r="W13" s="89">
        <f t="shared" si="3"/>
        <v>0</v>
      </c>
      <c r="X13" s="89">
        <f t="shared" si="3"/>
        <v>0</v>
      </c>
      <c r="Y13" s="89">
        <f t="shared" si="3"/>
        <v>24</v>
      </c>
      <c r="Z13" s="89">
        <f t="shared" si="3"/>
        <v>0</v>
      </c>
      <c r="AA13" s="89">
        <f t="shared" si="3"/>
        <v>0</v>
      </c>
      <c r="AB13" s="89">
        <f t="shared" si="3"/>
        <v>11</v>
      </c>
      <c r="AC13" s="89">
        <f t="shared" si="3"/>
        <v>28</v>
      </c>
      <c r="AD13" s="90">
        <f>SUM(V13:AC13)</f>
        <v>63</v>
      </c>
    </row>
    <row r="14" spans="1:30" s="81" customFormat="1">
      <c r="A14" s="91" t="s">
        <v>218</v>
      </c>
      <c r="B14" s="92" t="s">
        <v>86</v>
      </c>
      <c r="C14" s="93" t="s">
        <v>219</v>
      </c>
      <c r="D14" s="94">
        <v>10</v>
      </c>
      <c r="E14" s="94">
        <v>2</v>
      </c>
      <c r="F14" s="94">
        <v>12</v>
      </c>
      <c r="G14" s="94">
        <v>10</v>
      </c>
      <c r="H14" s="94">
        <v>2</v>
      </c>
      <c r="I14" s="94">
        <v>12</v>
      </c>
      <c r="J14" s="94">
        <v>9</v>
      </c>
      <c r="K14" s="94">
        <v>2</v>
      </c>
      <c r="L14" s="94">
        <v>11</v>
      </c>
      <c r="M14" s="94"/>
      <c r="N14" s="94"/>
      <c r="O14" s="94"/>
      <c r="P14" s="94"/>
      <c r="Q14" s="94"/>
      <c r="R14" s="91" t="s">
        <v>221</v>
      </c>
      <c r="S14" s="95"/>
      <c r="T14" s="94" t="s">
        <v>123</v>
      </c>
      <c r="U14" s="94"/>
      <c r="V14" s="80"/>
      <c r="W14" s="80"/>
      <c r="X14" s="80"/>
      <c r="Y14" s="80"/>
      <c r="Z14" s="80"/>
      <c r="AA14" s="80"/>
      <c r="AB14" s="80">
        <v>12</v>
      </c>
      <c r="AC14" s="80"/>
    </row>
    <row r="15" spans="1:30" s="81" customFormat="1">
      <c r="A15" s="82" t="s">
        <v>220</v>
      </c>
      <c r="B15" s="83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6"/>
      <c r="R15" s="59"/>
      <c r="S15" s="87"/>
      <c r="T15" s="85"/>
      <c r="U15" s="85"/>
      <c r="V15" s="80"/>
      <c r="W15" s="80"/>
      <c r="X15" s="80"/>
      <c r="Y15" s="80"/>
      <c r="Z15" s="80"/>
      <c r="AA15" s="80"/>
      <c r="AB15" s="80"/>
      <c r="AC15" s="80"/>
    </row>
    <row r="16" spans="1:30" s="81" customFormat="1">
      <c r="A16" s="59" t="s">
        <v>236</v>
      </c>
      <c r="B16" s="60" t="s">
        <v>86</v>
      </c>
      <c r="C16" s="84" t="s">
        <v>418</v>
      </c>
      <c r="D16" s="85">
        <v>11</v>
      </c>
      <c r="E16" s="85">
        <v>0</v>
      </c>
      <c r="F16" s="85">
        <v>11</v>
      </c>
      <c r="G16" s="85">
        <v>11</v>
      </c>
      <c r="H16" s="85">
        <v>0</v>
      </c>
      <c r="I16" s="85">
        <v>11</v>
      </c>
      <c r="J16" s="85">
        <v>0</v>
      </c>
      <c r="K16" s="85">
        <v>0</v>
      </c>
      <c r="L16" s="85">
        <v>0</v>
      </c>
      <c r="M16" s="85"/>
      <c r="N16" s="85"/>
      <c r="O16" s="85"/>
      <c r="P16" s="85"/>
      <c r="Q16" s="86"/>
      <c r="R16" s="59" t="s">
        <v>237</v>
      </c>
      <c r="S16" s="66"/>
      <c r="T16" s="85" t="s">
        <v>123</v>
      </c>
      <c r="U16" s="85"/>
      <c r="V16" s="80"/>
      <c r="W16" s="80"/>
      <c r="X16" s="80"/>
      <c r="Y16" s="80"/>
      <c r="Z16" s="80"/>
      <c r="AA16" s="80"/>
      <c r="AB16" s="80"/>
      <c r="AC16" s="80"/>
    </row>
    <row r="17" spans="1:29" s="81" customFormat="1">
      <c r="A17" s="59" t="s">
        <v>257</v>
      </c>
      <c r="B17" s="60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59"/>
      <c r="S17" s="66"/>
      <c r="T17" s="85"/>
      <c r="U17" s="85"/>
      <c r="V17" s="80"/>
      <c r="W17" s="80"/>
      <c r="X17" s="80"/>
      <c r="Y17" s="80"/>
      <c r="Z17" s="80"/>
      <c r="AA17" s="80"/>
      <c r="AB17" s="80"/>
      <c r="AC17" s="80"/>
    </row>
    <row r="18" spans="1:29" s="81" customFormat="1">
      <c r="A18" s="82" t="s">
        <v>256</v>
      </c>
      <c r="B18" s="83" t="s">
        <v>86</v>
      </c>
      <c r="C18" s="84" t="s">
        <v>418</v>
      </c>
      <c r="D18" s="85">
        <v>2</v>
      </c>
      <c r="E18" s="85">
        <v>0</v>
      </c>
      <c r="F18" s="85">
        <v>2</v>
      </c>
      <c r="G18" s="85">
        <v>2</v>
      </c>
      <c r="H18" s="85">
        <v>0</v>
      </c>
      <c r="I18" s="85">
        <v>2</v>
      </c>
      <c r="J18" s="85">
        <v>0</v>
      </c>
      <c r="K18" s="85">
        <v>0</v>
      </c>
      <c r="L18" s="85">
        <v>0</v>
      </c>
      <c r="M18" s="85"/>
      <c r="N18" s="85"/>
      <c r="O18" s="85"/>
      <c r="P18" s="85"/>
      <c r="Q18" s="86"/>
      <c r="R18" s="59" t="s">
        <v>237</v>
      </c>
      <c r="S18" s="87"/>
      <c r="T18" s="85" t="s">
        <v>123</v>
      </c>
      <c r="U18" s="85"/>
      <c r="V18" s="80"/>
      <c r="W18" s="80"/>
      <c r="X18" s="80"/>
      <c r="Y18" s="80"/>
      <c r="Z18" s="80"/>
      <c r="AA18" s="80"/>
      <c r="AB18" s="80"/>
      <c r="AC18" s="80"/>
    </row>
    <row r="19" spans="1:29" s="81" customFormat="1" ht="22.5" thickBot="1">
      <c r="A19" s="59" t="s">
        <v>255</v>
      </c>
      <c r="B19" s="83"/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59"/>
      <c r="S19" s="87"/>
      <c r="T19" s="85"/>
      <c r="U19" s="85"/>
      <c r="V19" s="80"/>
      <c r="W19" s="80"/>
      <c r="X19" s="80"/>
      <c r="Y19" s="80"/>
      <c r="Z19" s="80"/>
      <c r="AA19" s="80"/>
      <c r="AB19" s="80"/>
      <c r="AC19" s="80"/>
    </row>
    <row r="20" spans="1:29" ht="22.5" thickBot="1">
      <c r="A20" s="68" t="s">
        <v>96</v>
      </c>
      <c r="B20" s="69"/>
      <c r="C20" s="70"/>
      <c r="D20" s="71">
        <f t="shared" ref="D20:L20" si="4">SUM(D14:D19)</f>
        <v>23</v>
      </c>
      <c r="E20" s="71">
        <f t="shared" si="4"/>
        <v>2</v>
      </c>
      <c r="F20" s="71">
        <f t="shared" si="4"/>
        <v>25</v>
      </c>
      <c r="G20" s="71">
        <f t="shared" si="4"/>
        <v>23</v>
      </c>
      <c r="H20" s="71">
        <f t="shared" si="4"/>
        <v>2</v>
      </c>
      <c r="I20" s="71">
        <f t="shared" si="4"/>
        <v>25</v>
      </c>
      <c r="J20" s="71">
        <f t="shared" si="4"/>
        <v>9</v>
      </c>
      <c r="K20" s="71">
        <f t="shared" si="4"/>
        <v>2</v>
      </c>
      <c r="L20" s="71">
        <f t="shared" si="4"/>
        <v>11</v>
      </c>
      <c r="M20" s="71"/>
      <c r="N20" s="71"/>
      <c r="O20" s="71"/>
      <c r="P20" s="71"/>
      <c r="Q20" s="71"/>
      <c r="R20" s="71"/>
      <c r="S20" s="72"/>
      <c r="T20" s="71">
        <f t="shared" ref="T20:AC20" si="5">SUM(T14:T19)</f>
        <v>0</v>
      </c>
      <c r="U20" s="71">
        <f t="shared" si="5"/>
        <v>0</v>
      </c>
      <c r="V20" s="89">
        <f t="shared" si="5"/>
        <v>0</v>
      </c>
      <c r="W20" s="89">
        <f t="shared" si="5"/>
        <v>0</v>
      </c>
      <c r="X20" s="89">
        <f t="shared" si="5"/>
        <v>0</v>
      </c>
      <c r="Y20" s="89">
        <f t="shared" si="5"/>
        <v>0</v>
      </c>
      <c r="Z20" s="89">
        <f t="shared" si="5"/>
        <v>0</v>
      </c>
      <c r="AA20" s="89">
        <f t="shared" si="5"/>
        <v>0</v>
      </c>
      <c r="AB20" s="89">
        <f t="shared" si="5"/>
        <v>12</v>
      </c>
      <c r="AC20" s="89">
        <f t="shared" si="5"/>
        <v>0</v>
      </c>
    </row>
    <row r="21" spans="1:29" s="58" customFormat="1">
      <c r="A21" s="49" t="s">
        <v>377</v>
      </c>
      <c r="B21" s="50" t="s">
        <v>86</v>
      </c>
      <c r="C21" s="51" t="s">
        <v>289</v>
      </c>
      <c r="D21" s="52">
        <v>10</v>
      </c>
      <c r="E21" s="52">
        <v>0</v>
      </c>
      <c r="F21" s="52">
        <v>10</v>
      </c>
      <c r="G21" s="52">
        <v>10</v>
      </c>
      <c r="H21" s="52">
        <v>0</v>
      </c>
      <c r="I21" s="52">
        <v>10</v>
      </c>
      <c r="J21" s="52">
        <v>10</v>
      </c>
      <c r="K21" s="52">
        <v>0</v>
      </c>
      <c r="L21" s="52">
        <v>10</v>
      </c>
      <c r="M21" s="52"/>
      <c r="N21" s="52"/>
      <c r="O21" s="52"/>
      <c r="P21" s="52"/>
      <c r="Q21" s="53"/>
      <c r="R21" s="54" t="s">
        <v>290</v>
      </c>
      <c r="S21" s="55"/>
      <c r="T21" s="56" t="s">
        <v>123</v>
      </c>
      <c r="U21" s="56"/>
      <c r="V21" s="57"/>
      <c r="W21" s="57"/>
      <c r="X21" s="57"/>
      <c r="Y21" s="57"/>
      <c r="Z21" s="57"/>
      <c r="AA21" s="57"/>
      <c r="AB21" s="57"/>
      <c r="AC21" s="57"/>
    </row>
    <row r="22" spans="1:29" s="58" customFormat="1">
      <c r="A22" s="59" t="s">
        <v>378</v>
      </c>
      <c r="B22" s="60" t="s">
        <v>86</v>
      </c>
      <c r="C22" s="122" t="s">
        <v>291</v>
      </c>
      <c r="D22" s="62">
        <v>10</v>
      </c>
      <c r="E22" s="62">
        <v>0</v>
      </c>
      <c r="F22" s="62">
        <v>10</v>
      </c>
      <c r="G22" s="62">
        <v>10</v>
      </c>
      <c r="H22" s="62">
        <v>0</v>
      </c>
      <c r="I22" s="63">
        <v>10</v>
      </c>
      <c r="J22" s="63">
        <v>8</v>
      </c>
      <c r="K22" s="63">
        <v>0</v>
      </c>
      <c r="L22" s="63">
        <v>8</v>
      </c>
      <c r="M22" s="62"/>
      <c r="N22" s="62"/>
      <c r="O22" s="62"/>
      <c r="P22" s="62"/>
      <c r="Q22" s="64"/>
      <c r="R22" s="65" t="s">
        <v>290</v>
      </c>
      <c r="S22" s="66"/>
      <c r="T22" s="67" t="s">
        <v>123</v>
      </c>
      <c r="U22" s="67"/>
      <c r="V22" s="57"/>
      <c r="W22" s="57"/>
      <c r="X22" s="57"/>
      <c r="Y22" s="57"/>
      <c r="Z22" s="57"/>
      <c r="AA22" s="57"/>
      <c r="AB22" s="57"/>
      <c r="AC22" s="57"/>
    </row>
    <row r="23" spans="1:29" s="58" customFormat="1" ht="22.5" thickBot="1">
      <c r="A23" s="59" t="s">
        <v>485</v>
      </c>
      <c r="B23" s="60" t="s">
        <v>86</v>
      </c>
      <c r="C23" s="199" t="s">
        <v>381</v>
      </c>
      <c r="D23" s="62">
        <v>32</v>
      </c>
      <c r="E23" s="62">
        <v>66</v>
      </c>
      <c r="F23" s="62">
        <v>98</v>
      </c>
      <c r="G23" s="62">
        <v>22</v>
      </c>
      <c r="H23" s="62">
        <v>32</v>
      </c>
      <c r="I23" s="63">
        <v>54</v>
      </c>
      <c r="J23" s="63">
        <v>17</v>
      </c>
      <c r="K23" s="63">
        <v>25</v>
      </c>
      <c r="L23" s="63">
        <v>42</v>
      </c>
      <c r="M23" s="62"/>
      <c r="N23" s="62"/>
      <c r="O23" s="62"/>
      <c r="P23" s="62"/>
      <c r="Q23" s="64"/>
      <c r="R23" s="65" t="s">
        <v>382</v>
      </c>
      <c r="S23" s="66"/>
      <c r="T23" s="67" t="s">
        <v>123</v>
      </c>
      <c r="U23" s="67"/>
      <c r="V23" s="57"/>
      <c r="W23" s="57"/>
      <c r="X23" s="57"/>
      <c r="Y23" s="57"/>
      <c r="Z23" s="57"/>
      <c r="AA23" s="57"/>
      <c r="AB23" s="57"/>
      <c r="AC23" s="57"/>
    </row>
    <row r="24" spans="1:29" ht="22.5" thickBot="1">
      <c r="A24" s="68" t="s">
        <v>262</v>
      </c>
      <c r="B24" s="69"/>
      <c r="C24" s="70"/>
      <c r="D24" s="71">
        <f>SUM(D21:D23)</f>
        <v>52</v>
      </c>
      <c r="E24" s="71">
        <f t="shared" ref="E24:L24" si="6">SUM(E21:E23)</f>
        <v>66</v>
      </c>
      <c r="F24" s="71">
        <f t="shared" si="6"/>
        <v>118</v>
      </c>
      <c r="G24" s="71">
        <f t="shared" si="6"/>
        <v>42</v>
      </c>
      <c r="H24" s="71">
        <f t="shared" si="6"/>
        <v>32</v>
      </c>
      <c r="I24" s="71">
        <f t="shared" si="6"/>
        <v>74</v>
      </c>
      <c r="J24" s="71">
        <f t="shared" si="6"/>
        <v>35</v>
      </c>
      <c r="K24" s="71">
        <f t="shared" si="6"/>
        <v>25</v>
      </c>
      <c r="L24" s="71">
        <f t="shared" si="6"/>
        <v>60</v>
      </c>
      <c r="M24" s="71"/>
      <c r="N24" s="71"/>
      <c r="O24" s="71"/>
      <c r="P24" s="71"/>
      <c r="Q24" s="71"/>
      <c r="R24" s="71"/>
      <c r="S24" s="72"/>
      <c r="T24" s="71">
        <f>SUM(T16:T20)</f>
        <v>0</v>
      </c>
      <c r="U24" s="71">
        <f>SUM(U16:U20)</f>
        <v>0</v>
      </c>
      <c r="V24" s="89">
        <f t="shared" ref="V24:AC24" si="7">SUM(V15:V20)</f>
        <v>0</v>
      </c>
      <c r="W24" s="89">
        <f t="shared" si="7"/>
        <v>0</v>
      </c>
      <c r="X24" s="89">
        <f t="shared" si="7"/>
        <v>0</v>
      </c>
      <c r="Y24" s="89">
        <f t="shared" si="7"/>
        <v>0</v>
      </c>
      <c r="Z24" s="89">
        <f t="shared" si="7"/>
        <v>0</v>
      </c>
      <c r="AA24" s="89">
        <f t="shared" si="7"/>
        <v>0</v>
      </c>
      <c r="AB24" s="89">
        <f t="shared" si="7"/>
        <v>12</v>
      </c>
      <c r="AC24" s="89">
        <f t="shared" si="7"/>
        <v>0</v>
      </c>
    </row>
    <row r="25" spans="1:29" s="58" customFormat="1">
      <c r="A25" s="49" t="s">
        <v>377</v>
      </c>
      <c r="B25" s="50" t="s">
        <v>86</v>
      </c>
      <c r="C25" s="51" t="s">
        <v>341</v>
      </c>
      <c r="D25" s="52">
        <v>9</v>
      </c>
      <c r="E25" s="52">
        <v>2</v>
      </c>
      <c r="F25" s="52">
        <v>11</v>
      </c>
      <c r="G25" s="52">
        <v>9</v>
      </c>
      <c r="H25" s="52">
        <v>2</v>
      </c>
      <c r="I25" s="52">
        <v>11</v>
      </c>
      <c r="J25" s="52">
        <v>9</v>
      </c>
      <c r="K25" s="52">
        <v>2</v>
      </c>
      <c r="L25" s="52">
        <v>11</v>
      </c>
      <c r="M25" s="52"/>
      <c r="N25" s="52"/>
      <c r="O25" s="52"/>
      <c r="P25" s="52"/>
      <c r="Q25" s="53"/>
      <c r="R25" s="54" t="s">
        <v>290</v>
      </c>
      <c r="S25" s="55"/>
      <c r="T25" s="56" t="s">
        <v>123</v>
      </c>
      <c r="U25" s="56"/>
      <c r="V25" s="57"/>
      <c r="W25" s="57"/>
      <c r="X25" s="57"/>
      <c r="Y25" s="57"/>
      <c r="Z25" s="57"/>
      <c r="AA25" s="57"/>
      <c r="AB25" s="57"/>
      <c r="AC25" s="57"/>
    </row>
    <row r="26" spans="1:29" s="58" customFormat="1">
      <c r="A26" s="59" t="s">
        <v>378</v>
      </c>
      <c r="B26" s="60" t="s">
        <v>86</v>
      </c>
      <c r="C26" s="122" t="s">
        <v>340</v>
      </c>
      <c r="D26" s="62">
        <v>9</v>
      </c>
      <c r="E26" s="62">
        <v>2</v>
      </c>
      <c r="F26" s="62">
        <v>11</v>
      </c>
      <c r="G26" s="62">
        <v>9</v>
      </c>
      <c r="H26" s="62">
        <v>2</v>
      </c>
      <c r="I26" s="63">
        <v>11</v>
      </c>
      <c r="J26" s="63">
        <v>7</v>
      </c>
      <c r="K26" s="63">
        <v>2</v>
      </c>
      <c r="L26" s="63">
        <v>9</v>
      </c>
      <c r="M26" s="62"/>
      <c r="N26" s="62"/>
      <c r="O26" s="62"/>
      <c r="P26" s="62"/>
      <c r="Q26" s="64"/>
      <c r="R26" s="65" t="s">
        <v>290</v>
      </c>
      <c r="S26" s="66"/>
      <c r="T26" s="67" t="s">
        <v>123</v>
      </c>
      <c r="U26" s="67"/>
      <c r="V26" s="57"/>
      <c r="W26" s="57"/>
      <c r="X26" s="57"/>
      <c r="Y26" s="57"/>
      <c r="Z26" s="57"/>
      <c r="AA26" s="57"/>
      <c r="AB26" s="57"/>
      <c r="AC26" s="57"/>
    </row>
    <row r="27" spans="1:29" s="58" customFormat="1">
      <c r="A27" s="59" t="s">
        <v>379</v>
      </c>
      <c r="B27" s="60" t="s">
        <v>86</v>
      </c>
      <c r="C27" s="122" t="s">
        <v>344</v>
      </c>
      <c r="D27" s="62">
        <v>23</v>
      </c>
      <c r="E27" s="62">
        <v>3</v>
      </c>
      <c r="F27" s="62">
        <v>26</v>
      </c>
      <c r="G27" s="62">
        <v>23</v>
      </c>
      <c r="H27" s="62">
        <v>3</v>
      </c>
      <c r="I27" s="63">
        <v>26</v>
      </c>
      <c r="J27" s="63">
        <v>23</v>
      </c>
      <c r="K27" s="63">
        <v>3</v>
      </c>
      <c r="L27" s="63">
        <v>26</v>
      </c>
      <c r="M27" s="62"/>
      <c r="N27" s="62"/>
      <c r="O27" s="62"/>
      <c r="P27" s="62"/>
      <c r="Q27" s="64"/>
      <c r="R27" s="65" t="s">
        <v>346</v>
      </c>
      <c r="S27" s="66"/>
      <c r="T27" s="67" t="s">
        <v>123</v>
      </c>
      <c r="U27" s="67"/>
      <c r="V27" s="57"/>
      <c r="W27" s="57"/>
      <c r="X27" s="57"/>
      <c r="Y27" s="57"/>
      <c r="Z27" s="57"/>
      <c r="AA27" s="57"/>
      <c r="AB27" s="57"/>
      <c r="AC27" s="57"/>
    </row>
    <row r="28" spans="1:29" s="58" customFormat="1">
      <c r="A28" s="59" t="s">
        <v>380</v>
      </c>
      <c r="B28" s="60" t="s">
        <v>86</v>
      </c>
      <c r="C28" s="122" t="s">
        <v>345</v>
      </c>
      <c r="D28" s="62">
        <v>22</v>
      </c>
      <c r="E28" s="62">
        <v>2</v>
      </c>
      <c r="F28" s="62">
        <v>24</v>
      </c>
      <c r="G28" s="62">
        <v>22</v>
      </c>
      <c r="H28" s="62">
        <v>2</v>
      </c>
      <c r="I28" s="63">
        <v>24</v>
      </c>
      <c r="J28" s="63">
        <v>22</v>
      </c>
      <c r="K28" s="63">
        <v>2</v>
      </c>
      <c r="L28" s="63">
        <v>24</v>
      </c>
      <c r="M28" s="62"/>
      <c r="N28" s="62"/>
      <c r="O28" s="62"/>
      <c r="P28" s="62"/>
      <c r="Q28" s="64"/>
      <c r="R28" s="65" t="s">
        <v>346</v>
      </c>
      <c r="S28" s="66"/>
      <c r="T28" s="67" t="s">
        <v>123</v>
      </c>
      <c r="U28" s="67"/>
      <c r="V28" s="57"/>
      <c r="W28" s="57"/>
      <c r="X28" s="57"/>
      <c r="Y28" s="57"/>
      <c r="Z28" s="57"/>
      <c r="AA28" s="57"/>
      <c r="AB28" s="57"/>
      <c r="AC28" s="57"/>
    </row>
    <row r="29" spans="1:29" s="58" customFormat="1">
      <c r="A29" s="59" t="s">
        <v>389</v>
      </c>
      <c r="B29" s="60" t="s">
        <v>83</v>
      </c>
      <c r="C29" s="122" t="s">
        <v>385</v>
      </c>
      <c r="D29" s="62">
        <v>21</v>
      </c>
      <c r="E29" s="62">
        <v>1</v>
      </c>
      <c r="F29" s="62">
        <v>22</v>
      </c>
      <c r="G29" s="62">
        <v>21</v>
      </c>
      <c r="H29" s="62">
        <v>1</v>
      </c>
      <c r="I29" s="63">
        <v>22</v>
      </c>
      <c r="J29" s="63">
        <v>21</v>
      </c>
      <c r="K29" s="63">
        <v>1</v>
      </c>
      <c r="L29" s="63">
        <v>22</v>
      </c>
      <c r="M29" s="62"/>
      <c r="N29" s="62"/>
      <c r="O29" s="62"/>
      <c r="P29" s="62"/>
      <c r="Q29" s="64"/>
      <c r="R29" s="65" t="s">
        <v>346</v>
      </c>
      <c r="S29" s="66"/>
      <c r="T29" s="67" t="s">
        <v>123</v>
      </c>
      <c r="U29" s="67"/>
      <c r="V29" s="57"/>
      <c r="W29" s="57"/>
      <c r="X29" s="57"/>
      <c r="Y29" s="57"/>
      <c r="Z29" s="57"/>
      <c r="AA29" s="57"/>
      <c r="AB29" s="57"/>
      <c r="AC29" s="57"/>
    </row>
    <row r="30" spans="1:29" s="58" customFormat="1" ht="22.5" thickBot="1">
      <c r="A30" s="59" t="s">
        <v>390</v>
      </c>
      <c r="B30" s="60" t="s">
        <v>83</v>
      </c>
      <c r="C30" s="122" t="s">
        <v>386</v>
      </c>
      <c r="D30" s="62">
        <v>20</v>
      </c>
      <c r="E30" s="62">
        <v>2</v>
      </c>
      <c r="F30" s="62">
        <v>22</v>
      </c>
      <c r="G30" s="62">
        <v>20</v>
      </c>
      <c r="H30" s="62">
        <v>2</v>
      </c>
      <c r="I30" s="63">
        <v>22</v>
      </c>
      <c r="J30" s="63">
        <v>20</v>
      </c>
      <c r="K30" s="63">
        <v>2</v>
      </c>
      <c r="L30" s="63">
        <v>22</v>
      </c>
      <c r="M30" s="62"/>
      <c r="N30" s="62"/>
      <c r="O30" s="62"/>
      <c r="P30" s="62"/>
      <c r="Q30" s="64"/>
      <c r="R30" s="65" t="s">
        <v>346</v>
      </c>
      <c r="S30" s="66"/>
      <c r="T30" s="67" t="s">
        <v>123</v>
      </c>
      <c r="U30" s="67"/>
      <c r="V30" s="57"/>
      <c r="W30" s="57"/>
      <c r="X30" s="57"/>
      <c r="Y30" s="57"/>
      <c r="Z30" s="57"/>
      <c r="AA30" s="57"/>
      <c r="AB30" s="57"/>
      <c r="AC30" s="57"/>
    </row>
    <row r="31" spans="1:29" ht="22.5" thickBot="1">
      <c r="A31" s="68" t="s">
        <v>335</v>
      </c>
      <c r="B31" s="69"/>
      <c r="C31" s="70"/>
      <c r="D31" s="71">
        <f t="shared" ref="D31:L31" si="8">SUM(D25:D30)</f>
        <v>104</v>
      </c>
      <c r="E31" s="71">
        <f t="shared" si="8"/>
        <v>12</v>
      </c>
      <c r="F31" s="71">
        <f t="shared" si="8"/>
        <v>116</v>
      </c>
      <c r="G31" s="71">
        <f t="shared" si="8"/>
        <v>104</v>
      </c>
      <c r="H31" s="71">
        <f t="shared" si="8"/>
        <v>12</v>
      </c>
      <c r="I31" s="71">
        <f t="shared" si="8"/>
        <v>116</v>
      </c>
      <c r="J31" s="71">
        <f t="shared" si="8"/>
        <v>102</v>
      </c>
      <c r="K31" s="71">
        <f t="shared" si="8"/>
        <v>12</v>
      </c>
      <c r="L31" s="71">
        <f t="shared" si="8"/>
        <v>114</v>
      </c>
      <c r="M31" s="71"/>
      <c r="N31" s="71"/>
      <c r="O31" s="71"/>
      <c r="P31" s="71"/>
      <c r="Q31" s="71"/>
      <c r="R31" s="71"/>
      <c r="S31" s="72"/>
      <c r="T31" s="71">
        <f>SUM(T15:T24)</f>
        <v>0</v>
      </c>
      <c r="U31" s="71">
        <f>SUM(U15:U24)</f>
        <v>0</v>
      </c>
      <c r="V31" s="89">
        <f t="shared" ref="V31:AC31" si="9">SUM(V14:V24)</f>
        <v>0</v>
      </c>
      <c r="W31" s="89">
        <f t="shared" si="9"/>
        <v>0</v>
      </c>
      <c r="X31" s="89">
        <f t="shared" si="9"/>
        <v>0</v>
      </c>
      <c r="Y31" s="89">
        <f t="shared" si="9"/>
        <v>0</v>
      </c>
      <c r="Z31" s="89">
        <f t="shared" si="9"/>
        <v>0</v>
      </c>
      <c r="AA31" s="89">
        <f t="shared" si="9"/>
        <v>0</v>
      </c>
      <c r="AB31" s="89">
        <f t="shared" si="9"/>
        <v>36</v>
      </c>
      <c r="AC31" s="89">
        <f t="shared" si="9"/>
        <v>0</v>
      </c>
    </row>
    <row r="32" spans="1:29" s="58" customFormat="1">
      <c r="A32" s="59" t="s">
        <v>391</v>
      </c>
      <c r="B32" s="60" t="s">
        <v>83</v>
      </c>
      <c r="C32" s="122" t="s">
        <v>388</v>
      </c>
      <c r="D32" s="62">
        <v>21</v>
      </c>
      <c r="E32" s="62">
        <v>0</v>
      </c>
      <c r="F32" s="62">
        <v>21</v>
      </c>
      <c r="G32" s="62">
        <v>21</v>
      </c>
      <c r="H32" s="62">
        <v>0</v>
      </c>
      <c r="I32" s="62">
        <v>21</v>
      </c>
      <c r="J32" s="62">
        <v>21</v>
      </c>
      <c r="K32" s="62">
        <v>0</v>
      </c>
      <c r="L32" s="62">
        <v>21</v>
      </c>
      <c r="M32" s="62"/>
      <c r="N32" s="62"/>
      <c r="O32" s="62"/>
      <c r="P32" s="62"/>
      <c r="Q32" s="62"/>
      <c r="R32" s="65" t="s">
        <v>346</v>
      </c>
      <c r="S32" s="66"/>
      <c r="T32" s="67" t="s">
        <v>123</v>
      </c>
      <c r="U32" s="67"/>
      <c r="V32" s="57"/>
      <c r="W32" s="57"/>
      <c r="X32" s="57"/>
      <c r="Y32" s="57"/>
      <c r="Z32" s="57"/>
      <c r="AA32" s="57"/>
      <c r="AB32" s="57"/>
      <c r="AC32" s="57"/>
    </row>
    <row r="33" spans="1:29" s="58" customFormat="1" ht="22.5" thickBot="1">
      <c r="A33" s="59" t="s">
        <v>429</v>
      </c>
      <c r="B33" s="60" t="s">
        <v>86</v>
      </c>
      <c r="C33" s="122" t="s">
        <v>430</v>
      </c>
      <c r="D33" s="62">
        <v>41</v>
      </c>
      <c r="E33" s="62">
        <v>2</v>
      </c>
      <c r="F33" s="62">
        <v>43</v>
      </c>
      <c r="G33" s="62">
        <v>41</v>
      </c>
      <c r="H33" s="62">
        <v>2</v>
      </c>
      <c r="I33" s="62">
        <v>43</v>
      </c>
      <c r="J33" s="62">
        <v>41</v>
      </c>
      <c r="K33" s="62">
        <v>2</v>
      </c>
      <c r="L33" s="62">
        <v>43</v>
      </c>
      <c r="M33" s="62"/>
      <c r="N33" s="62"/>
      <c r="O33" s="62"/>
      <c r="P33" s="62"/>
      <c r="Q33" s="62"/>
      <c r="R33" s="65" t="s">
        <v>417</v>
      </c>
      <c r="S33" s="66"/>
      <c r="T33" s="67" t="s">
        <v>123</v>
      </c>
      <c r="U33" s="67"/>
      <c r="V33" s="57"/>
      <c r="W33" s="57"/>
      <c r="X33" s="57"/>
      <c r="Y33" s="57"/>
      <c r="Z33" s="57"/>
      <c r="AA33" s="57"/>
      <c r="AB33" s="57"/>
      <c r="AC33" s="57"/>
    </row>
    <row r="34" spans="1:29" ht="22.5" thickBot="1">
      <c r="A34" s="68" t="s">
        <v>387</v>
      </c>
      <c r="B34" s="69"/>
      <c r="C34" s="70"/>
      <c r="D34" s="71">
        <f>SUM(D32:D33)</f>
        <v>62</v>
      </c>
      <c r="E34" s="71">
        <f t="shared" ref="E34:L34" si="10">SUM(E32:E33)</f>
        <v>2</v>
      </c>
      <c r="F34" s="71">
        <f t="shared" si="10"/>
        <v>64</v>
      </c>
      <c r="G34" s="71">
        <f t="shared" si="10"/>
        <v>62</v>
      </c>
      <c r="H34" s="71">
        <f t="shared" si="10"/>
        <v>2</v>
      </c>
      <c r="I34" s="71">
        <f t="shared" si="10"/>
        <v>64</v>
      </c>
      <c r="J34" s="71">
        <f t="shared" si="10"/>
        <v>62</v>
      </c>
      <c r="K34" s="71">
        <f t="shared" si="10"/>
        <v>2</v>
      </c>
      <c r="L34" s="71">
        <f t="shared" si="10"/>
        <v>64</v>
      </c>
      <c r="M34" s="71"/>
      <c r="N34" s="71"/>
      <c r="O34" s="71"/>
      <c r="P34" s="71"/>
      <c r="Q34" s="71"/>
      <c r="R34" s="71"/>
      <c r="S34" s="72"/>
      <c r="T34" s="71">
        <f>SUM(T16:T24)</f>
        <v>0</v>
      </c>
      <c r="U34" s="71">
        <f>SUM(U16:U24)</f>
        <v>0</v>
      </c>
      <c r="V34" s="89">
        <f t="shared" ref="V34:AC34" si="11">SUM(V15:V24)</f>
        <v>0</v>
      </c>
      <c r="W34" s="89">
        <f t="shared" si="11"/>
        <v>0</v>
      </c>
      <c r="X34" s="89">
        <f t="shared" si="11"/>
        <v>0</v>
      </c>
      <c r="Y34" s="89">
        <f t="shared" si="11"/>
        <v>0</v>
      </c>
      <c r="Z34" s="89">
        <f t="shared" si="11"/>
        <v>0</v>
      </c>
      <c r="AA34" s="89">
        <f t="shared" si="11"/>
        <v>0</v>
      </c>
      <c r="AB34" s="89">
        <f t="shared" si="11"/>
        <v>24</v>
      </c>
      <c r="AC34" s="89">
        <f t="shared" si="11"/>
        <v>0</v>
      </c>
    </row>
    <row r="35" spans="1:29" s="58" customFormat="1">
      <c r="A35" s="59"/>
      <c r="B35" s="60"/>
      <c r="C35" s="199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5"/>
      <c r="S35" s="66"/>
      <c r="T35" s="67"/>
      <c r="U35" s="67"/>
      <c r="V35" s="57"/>
      <c r="W35" s="57"/>
      <c r="X35" s="57"/>
      <c r="Y35" s="57"/>
      <c r="Z35" s="57"/>
      <c r="AA35" s="57"/>
      <c r="AB35" s="57"/>
      <c r="AC35" s="57"/>
    </row>
    <row r="36" spans="1:29" s="58" customFormat="1">
      <c r="A36" s="59"/>
      <c r="B36" s="60"/>
      <c r="C36" s="12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5"/>
      <c r="S36" s="66"/>
      <c r="T36" s="67"/>
      <c r="U36" s="67"/>
      <c r="V36" s="57"/>
      <c r="W36" s="57"/>
      <c r="X36" s="57"/>
      <c r="Y36" s="57"/>
      <c r="Z36" s="57"/>
      <c r="AA36" s="57"/>
      <c r="AB36" s="57"/>
      <c r="AC36" s="57"/>
    </row>
    <row r="37" spans="1:29" s="58" customFormat="1">
      <c r="A37" s="59"/>
      <c r="B37" s="60"/>
      <c r="C37" s="12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5"/>
      <c r="S37" s="66"/>
      <c r="T37" s="67"/>
      <c r="U37" s="67"/>
      <c r="V37" s="57"/>
      <c r="W37" s="57"/>
      <c r="X37" s="57"/>
      <c r="Y37" s="57"/>
      <c r="Z37" s="57"/>
      <c r="AA37" s="57"/>
      <c r="AB37" s="57"/>
      <c r="AC37" s="57"/>
    </row>
    <row r="38" spans="1:29" s="58" customFormat="1">
      <c r="A38" s="59"/>
      <c r="B38" s="85"/>
      <c r="C38" s="144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5"/>
      <c r="S38" s="66"/>
      <c r="T38" s="67"/>
      <c r="U38" s="67"/>
      <c r="V38" s="57"/>
      <c r="W38" s="57"/>
      <c r="X38" s="57"/>
      <c r="Y38" s="57"/>
      <c r="Z38" s="57"/>
      <c r="AA38" s="57"/>
      <c r="AB38" s="57"/>
      <c r="AC38" s="57"/>
    </row>
    <row r="39" spans="1:29" s="58" customFormat="1" ht="22.5" thickBot="1">
      <c r="A39" s="103"/>
      <c r="B39" s="106"/>
      <c r="C39" s="145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8"/>
      <c r="S39" s="141"/>
      <c r="T39" s="149"/>
      <c r="U39" s="149"/>
      <c r="V39" s="57"/>
      <c r="W39" s="57"/>
      <c r="X39" s="57"/>
      <c r="Y39" s="57"/>
      <c r="Z39" s="57"/>
      <c r="AA39" s="57"/>
      <c r="AB39" s="57"/>
      <c r="AC39" s="57"/>
    </row>
    <row r="40" spans="1:29" ht="22.5" thickBot="1">
      <c r="A40" s="68" t="s">
        <v>443</v>
      </c>
      <c r="B40" s="69"/>
      <c r="C40" s="70"/>
      <c r="D40" s="71">
        <f>SUM(D35:D39)</f>
        <v>0</v>
      </c>
      <c r="E40" s="71">
        <f t="shared" ref="E40:L40" si="12">SUM(E35:E39)</f>
        <v>0</v>
      </c>
      <c r="F40" s="71">
        <f t="shared" si="12"/>
        <v>0</v>
      </c>
      <c r="G40" s="71">
        <f t="shared" si="12"/>
        <v>0</v>
      </c>
      <c r="H40" s="71">
        <f t="shared" si="12"/>
        <v>0</v>
      </c>
      <c r="I40" s="71">
        <f t="shared" si="12"/>
        <v>0</v>
      </c>
      <c r="J40" s="71">
        <f t="shared" si="12"/>
        <v>0</v>
      </c>
      <c r="K40" s="71">
        <f t="shared" si="12"/>
        <v>0</v>
      </c>
      <c r="L40" s="71">
        <f t="shared" si="12"/>
        <v>0</v>
      </c>
      <c r="M40" s="71"/>
      <c r="N40" s="71"/>
      <c r="O40" s="71"/>
      <c r="P40" s="71"/>
      <c r="Q40" s="71"/>
      <c r="R40" s="71"/>
      <c r="S40" s="72"/>
      <c r="T40" s="71">
        <f>SUM(T22:T30)</f>
        <v>0</v>
      </c>
      <c r="U40" s="71">
        <f>SUM(U22:U30)</f>
        <v>0</v>
      </c>
      <c r="V40" s="89">
        <f t="shared" ref="V40:AC40" si="13">SUM(V21:V30)</f>
        <v>0</v>
      </c>
      <c r="W40" s="89">
        <f t="shared" si="13"/>
        <v>0</v>
      </c>
      <c r="X40" s="89">
        <f t="shared" si="13"/>
        <v>0</v>
      </c>
      <c r="Y40" s="89">
        <f t="shared" si="13"/>
        <v>0</v>
      </c>
      <c r="Z40" s="89">
        <f t="shared" si="13"/>
        <v>0</v>
      </c>
      <c r="AA40" s="89">
        <f t="shared" si="13"/>
        <v>0</v>
      </c>
      <c r="AB40" s="89">
        <f t="shared" si="13"/>
        <v>12</v>
      </c>
      <c r="AC40" s="89">
        <f t="shared" si="13"/>
        <v>0</v>
      </c>
    </row>
    <row r="41" spans="1:29">
      <c r="A41" s="109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</row>
    <row r="42" spans="1:29">
      <c r="A42" s="111" t="s">
        <v>4</v>
      </c>
      <c r="B42" s="111"/>
      <c r="C42" s="112"/>
      <c r="D42" s="111">
        <f>D7+D13+D20+D24+D31+D34+D40</f>
        <v>347</v>
      </c>
      <c r="E42" s="111">
        <f t="shared" ref="E42:L42" si="14">E7+E13+E20+E24+E31+E34+E40</f>
        <v>97</v>
      </c>
      <c r="F42" s="111">
        <f t="shared" si="14"/>
        <v>444</v>
      </c>
      <c r="G42" s="111">
        <f t="shared" si="14"/>
        <v>337</v>
      </c>
      <c r="H42" s="111">
        <f t="shared" si="14"/>
        <v>63</v>
      </c>
      <c r="I42" s="111">
        <f t="shared" si="14"/>
        <v>400</v>
      </c>
      <c r="J42" s="111">
        <f t="shared" si="14"/>
        <v>306</v>
      </c>
      <c r="K42" s="111">
        <f t="shared" si="14"/>
        <v>55</v>
      </c>
      <c r="L42" s="111">
        <f t="shared" si="14"/>
        <v>361</v>
      </c>
      <c r="M42" s="111" t="e">
        <f>M7+M13+M20+#REF!+#REF!+#REF!</f>
        <v>#REF!</v>
      </c>
      <c r="N42" s="111" t="e">
        <f>N7+N13+N20+#REF!+#REF!+#REF!</f>
        <v>#REF!</v>
      </c>
      <c r="O42" s="111" t="e">
        <f>O7+O13+O20+#REF!+#REF!+#REF!</f>
        <v>#REF!</v>
      </c>
      <c r="P42" s="111" t="e">
        <f>P7+P13+P20+#REF!+#REF!+#REF!</f>
        <v>#REF!</v>
      </c>
      <c r="Q42" s="111" t="e">
        <f>Q7+Q13+Q20+#REF!+#REF!+#REF!</f>
        <v>#REF!</v>
      </c>
      <c r="R42" s="112"/>
      <c r="S42" s="112"/>
      <c r="T42" s="111">
        <f>T7+T13</f>
        <v>0</v>
      </c>
      <c r="U42" s="111">
        <f>U7+U13</f>
        <v>0</v>
      </c>
      <c r="V42" s="113"/>
      <c r="W42" s="113"/>
      <c r="X42" s="113"/>
      <c r="Y42" s="113"/>
      <c r="Z42" s="113"/>
      <c r="AA42" s="113"/>
      <c r="AB42" s="113"/>
      <c r="AC42" s="113"/>
    </row>
    <row r="43" spans="1:29">
      <c r="A43" s="114"/>
      <c r="B43" s="114"/>
      <c r="C43" s="115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5"/>
      <c r="S43" s="115"/>
      <c r="T43" s="115"/>
      <c r="U43" s="115"/>
    </row>
    <row r="44" spans="1:29">
      <c r="A44" s="109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</row>
    <row r="45" spans="1:29">
      <c r="A45" s="109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</row>
    <row r="46" spans="1:29">
      <c r="A46" s="109"/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</row>
    <row r="50" spans="1:21">
      <c r="A50" s="109"/>
      <c r="B50" s="109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</row>
    <row r="51" spans="1:21">
      <c r="A51" s="109"/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</row>
    <row r="52" spans="1:21">
      <c r="A52" s="109"/>
      <c r="B52" s="109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</row>
    <row r="53" spans="1:21">
      <c r="A53" s="109"/>
      <c r="B53" s="109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</row>
    <row r="54" spans="1:21">
      <c r="A54" s="109"/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</row>
    <row r="55" spans="1:21">
      <c r="A55" s="109"/>
      <c r="B55" s="109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</row>
    <row r="56" spans="1:21">
      <c r="A56" s="109"/>
      <c r="B56" s="109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</row>
    <row r="57" spans="1:21">
      <c r="A57" s="109"/>
      <c r="B57" s="109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</row>
    <row r="58" spans="1:21">
      <c r="A58" s="109"/>
      <c r="B58" s="109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</row>
    <row r="59" spans="1:21">
      <c r="A59" s="109"/>
      <c r="B59" s="109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</row>
    <row r="60" spans="1:21">
      <c r="A60" s="109"/>
      <c r="B60" s="109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</row>
    <row r="61" spans="1:21">
      <c r="A61" s="109"/>
      <c r="B61" s="109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</row>
  </sheetData>
  <mergeCells count="16">
    <mergeCell ref="V2:W2"/>
    <mergeCell ref="X2:Y2"/>
    <mergeCell ref="Z2:AA2"/>
    <mergeCell ref="AB2:AC2"/>
    <mergeCell ref="M2:M3"/>
    <mergeCell ref="N2:P2"/>
    <mergeCell ref="R2:R3"/>
    <mergeCell ref="S2:S3"/>
    <mergeCell ref="T2:T3"/>
    <mergeCell ref="U2:U3"/>
    <mergeCell ref="J2:L2"/>
    <mergeCell ref="A2:A3"/>
    <mergeCell ref="B2:B3"/>
    <mergeCell ref="C2:C3"/>
    <mergeCell ref="D2:F2"/>
    <mergeCell ref="G2:I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R82"/>
  <sheetViews>
    <sheetView topLeftCell="A70" workbookViewId="0">
      <selection activeCell="E77" sqref="E77"/>
    </sheetView>
  </sheetViews>
  <sheetFormatPr defaultColWidth="9" defaultRowHeight="24"/>
  <cols>
    <col min="1" max="1" width="44.28515625" style="1" customWidth="1"/>
    <col min="2" max="16384" width="9" style="1"/>
  </cols>
  <sheetData>
    <row r="1" spans="1:226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</row>
    <row r="2" spans="1:226">
      <c r="A2" s="216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</row>
    <row r="3" spans="1:2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</row>
    <row r="4" spans="1:226">
      <c r="A4" s="217" t="s">
        <v>2</v>
      </c>
      <c r="B4" s="214" t="s">
        <v>3</v>
      </c>
      <c r="C4" s="6" t="s">
        <v>4</v>
      </c>
      <c r="D4" s="218" t="s">
        <v>5</v>
      </c>
      <c r="E4" s="219"/>
      <c r="F4" s="220"/>
      <c r="G4" s="6" t="s">
        <v>4</v>
      </c>
      <c r="H4" s="218" t="s">
        <v>6</v>
      </c>
      <c r="I4" s="219"/>
      <c r="J4" s="220"/>
      <c r="K4" s="6" t="s">
        <v>4</v>
      </c>
      <c r="L4" s="218" t="s">
        <v>7</v>
      </c>
      <c r="M4" s="219"/>
      <c r="N4" s="220"/>
      <c r="O4" s="6" t="s">
        <v>4</v>
      </c>
      <c r="P4" s="218" t="s">
        <v>8</v>
      </c>
      <c r="Q4" s="219"/>
      <c r="R4" s="22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>
      <c r="A5" s="215"/>
      <c r="B5" s="215"/>
      <c r="C5" s="7" t="s">
        <v>9</v>
      </c>
      <c r="D5" s="8">
        <v>23285</v>
      </c>
      <c r="E5" s="8">
        <v>23316</v>
      </c>
      <c r="F5" s="8">
        <v>23346</v>
      </c>
      <c r="G5" s="7" t="s">
        <v>10</v>
      </c>
      <c r="H5" s="8">
        <v>23377</v>
      </c>
      <c r="I5" s="8">
        <v>23408</v>
      </c>
      <c r="J5" s="8">
        <v>23437</v>
      </c>
      <c r="K5" s="7" t="s">
        <v>11</v>
      </c>
      <c r="L5" s="8">
        <v>23468</v>
      </c>
      <c r="M5" s="8">
        <v>23498</v>
      </c>
      <c r="N5" s="8">
        <v>23529</v>
      </c>
      <c r="O5" s="7" t="s">
        <v>12</v>
      </c>
      <c r="P5" s="8">
        <v>23559</v>
      </c>
      <c r="Q5" s="8">
        <v>23590</v>
      </c>
      <c r="R5" s="8">
        <v>23621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27" customHeight="1">
      <c r="A6" s="12" t="s">
        <v>13</v>
      </c>
      <c r="B6" s="36">
        <v>7460</v>
      </c>
      <c r="C6" s="14">
        <v>0</v>
      </c>
      <c r="D6" s="14"/>
      <c r="E6" s="14"/>
      <c r="F6" s="14"/>
      <c r="G6" s="14">
        <v>0</v>
      </c>
      <c r="H6" s="14"/>
      <c r="I6" s="14"/>
      <c r="J6" s="14"/>
      <c r="K6" s="14">
        <v>0</v>
      </c>
      <c r="L6" s="14"/>
      <c r="M6" s="14"/>
      <c r="N6" s="14"/>
      <c r="O6" s="14">
        <v>0</v>
      </c>
      <c r="P6" s="14"/>
      <c r="Q6" s="14"/>
      <c r="R6" s="1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27" customHeight="1">
      <c r="A7" s="12" t="s">
        <v>14</v>
      </c>
      <c r="B7" s="36">
        <v>2360</v>
      </c>
      <c r="C7" s="14">
        <v>0</v>
      </c>
      <c r="D7" s="14"/>
      <c r="E7" s="14"/>
      <c r="F7" s="14"/>
      <c r="G7" s="14">
        <v>0</v>
      </c>
      <c r="H7" s="14"/>
      <c r="I7" s="14"/>
      <c r="J7" s="14"/>
      <c r="K7" s="14">
        <v>0</v>
      </c>
      <c r="L7" s="14"/>
      <c r="M7" s="14"/>
      <c r="N7" s="14"/>
      <c r="O7" s="14">
        <v>0</v>
      </c>
      <c r="P7" s="14"/>
      <c r="Q7" s="14"/>
      <c r="R7" s="1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27" customHeight="1">
      <c r="A8" s="34" t="s">
        <v>15</v>
      </c>
      <c r="B8" s="37">
        <v>5100</v>
      </c>
      <c r="C8" s="14">
        <v>0</v>
      </c>
      <c r="D8" s="14"/>
      <c r="E8" s="14"/>
      <c r="F8" s="14"/>
      <c r="G8" s="14">
        <v>0</v>
      </c>
      <c r="H8" s="14"/>
      <c r="I8" s="14"/>
      <c r="J8" s="14"/>
      <c r="K8" s="14">
        <v>0</v>
      </c>
      <c r="L8" s="14"/>
      <c r="M8" s="14"/>
      <c r="N8" s="14"/>
      <c r="O8" s="14">
        <v>0</v>
      </c>
      <c r="P8" s="14"/>
      <c r="Q8" s="14"/>
      <c r="R8" s="14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27" customHeight="1">
      <c r="A9" s="19" t="s">
        <v>16</v>
      </c>
      <c r="B9" s="25"/>
      <c r="C9" s="14">
        <v>0</v>
      </c>
      <c r="D9" s="9"/>
      <c r="E9" s="9"/>
      <c r="F9" s="9"/>
      <c r="G9" s="14">
        <v>0</v>
      </c>
      <c r="H9" s="9"/>
      <c r="I9" s="9"/>
      <c r="J9" s="9"/>
      <c r="K9" s="14">
        <v>0</v>
      </c>
      <c r="L9" s="9"/>
      <c r="M9" s="9"/>
      <c r="N9" s="9"/>
      <c r="O9" s="14">
        <v>0</v>
      </c>
      <c r="P9" s="9"/>
      <c r="Q9" s="9"/>
      <c r="R9" s="9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36" customHeight="1">
      <c r="A10" s="20" t="s">
        <v>17</v>
      </c>
      <c r="B10" s="22"/>
      <c r="C10" s="14">
        <v>0</v>
      </c>
      <c r="D10" s="10"/>
      <c r="E10" s="10"/>
      <c r="F10" s="10"/>
      <c r="G10" s="14">
        <v>0</v>
      </c>
      <c r="H10" s="10"/>
      <c r="I10" s="10"/>
      <c r="J10" s="10"/>
      <c r="K10" s="14">
        <v>0</v>
      </c>
      <c r="L10" s="10"/>
      <c r="M10" s="10"/>
      <c r="N10" s="10"/>
      <c r="O10" s="14">
        <v>0</v>
      </c>
      <c r="P10" s="10"/>
      <c r="Q10" s="10"/>
      <c r="R10" s="1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27" customHeight="1">
      <c r="A11" s="28" t="s">
        <v>18</v>
      </c>
      <c r="B11" s="21">
        <v>360</v>
      </c>
      <c r="C11" s="14">
        <v>0</v>
      </c>
      <c r="D11" s="10"/>
      <c r="E11" s="10"/>
      <c r="F11" s="10"/>
      <c r="G11" s="14">
        <v>0</v>
      </c>
      <c r="H11" s="10"/>
      <c r="I11" s="10"/>
      <c r="J11" s="10"/>
      <c r="K11" s="14">
        <v>0</v>
      </c>
      <c r="L11" s="10"/>
      <c r="M11" s="10"/>
      <c r="N11" s="10"/>
      <c r="O11" s="14">
        <v>0</v>
      </c>
      <c r="P11" s="10"/>
      <c r="Q11" s="10"/>
      <c r="R11" s="11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27" customHeight="1">
      <c r="A12" s="22" t="s">
        <v>19</v>
      </c>
      <c r="B12" s="22"/>
      <c r="C12" s="14">
        <v>0</v>
      </c>
      <c r="D12" s="11"/>
      <c r="E12" s="11"/>
      <c r="F12" s="11"/>
      <c r="G12" s="14">
        <v>0</v>
      </c>
      <c r="H12" s="11"/>
      <c r="I12" s="11"/>
      <c r="J12" s="11"/>
      <c r="K12" s="14">
        <v>0</v>
      </c>
      <c r="L12" s="11"/>
      <c r="M12" s="11"/>
      <c r="N12" s="11"/>
      <c r="O12" s="14">
        <v>0</v>
      </c>
      <c r="P12" s="11"/>
      <c r="Q12" s="11"/>
      <c r="R12" s="1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27" customHeight="1">
      <c r="A13" s="16" t="s">
        <v>20</v>
      </c>
      <c r="B13" s="22">
        <v>360</v>
      </c>
      <c r="C13" s="14">
        <v>100</v>
      </c>
      <c r="D13" s="11"/>
      <c r="E13" s="11">
        <v>40</v>
      </c>
      <c r="F13" s="11">
        <v>60</v>
      </c>
      <c r="G13" s="14">
        <v>120</v>
      </c>
      <c r="H13" s="11">
        <v>20</v>
      </c>
      <c r="I13" s="11">
        <v>40</v>
      </c>
      <c r="J13" s="11">
        <v>60</v>
      </c>
      <c r="K13" s="14">
        <v>80</v>
      </c>
      <c r="L13" s="11">
        <v>20</v>
      </c>
      <c r="M13" s="11">
        <v>20</v>
      </c>
      <c r="N13" s="11">
        <v>40</v>
      </c>
      <c r="O13" s="14">
        <v>60</v>
      </c>
      <c r="P13" s="11">
        <v>20</v>
      </c>
      <c r="Q13" s="11">
        <v>40</v>
      </c>
      <c r="R13" s="11"/>
      <c r="S13" s="35">
        <v>100.80000000000001</v>
      </c>
      <c r="T13" s="35">
        <v>108</v>
      </c>
      <c r="U13" s="35">
        <v>79.2</v>
      </c>
      <c r="V13" s="35">
        <v>72</v>
      </c>
      <c r="W13" s="15">
        <v>360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27" customHeight="1">
      <c r="A14" s="13" t="s">
        <v>21</v>
      </c>
      <c r="B14" s="22"/>
      <c r="C14" s="14"/>
      <c r="D14" s="11"/>
      <c r="E14" s="11"/>
      <c r="F14" s="11"/>
      <c r="G14" s="14"/>
      <c r="H14" s="11"/>
      <c r="I14" s="11"/>
      <c r="J14" s="11"/>
      <c r="K14" s="14"/>
      <c r="L14" s="11"/>
      <c r="M14" s="11"/>
      <c r="N14" s="11"/>
      <c r="O14" s="14"/>
      <c r="P14" s="11"/>
      <c r="Q14" s="11"/>
      <c r="R14" s="11"/>
      <c r="S14" s="35"/>
      <c r="T14" s="35"/>
      <c r="U14" s="35"/>
      <c r="V14" s="35"/>
      <c r="W14" s="15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27" customHeight="1">
      <c r="A15" s="13" t="s">
        <v>22</v>
      </c>
      <c r="B15" s="22"/>
      <c r="C15" s="14"/>
      <c r="D15" s="11"/>
      <c r="E15" s="11"/>
      <c r="F15" s="11"/>
      <c r="G15" s="14"/>
      <c r="H15" s="11"/>
      <c r="I15" s="11"/>
      <c r="J15" s="11"/>
      <c r="K15" s="14"/>
      <c r="L15" s="11"/>
      <c r="M15" s="11"/>
      <c r="N15" s="11"/>
      <c r="O15" s="14"/>
      <c r="P15" s="11"/>
      <c r="Q15" s="11"/>
      <c r="R15" s="11"/>
      <c r="S15" s="35"/>
      <c r="T15" s="35"/>
      <c r="U15" s="35"/>
      <c r="V15" s="35"/>
      <c r="W15" s="15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27" customHeight="1">
      <c r="A16" s="19" t="s">
        <v>23</v>
      </c>
      <c r="B16" s="22"/>
      <c r="C16" s="14">
        <v>0</v>
      </c>
      <c r="D16" s="11"/>
      <c r="E16" s="11"/>
      <c r="F16" s="11"/>
      <c r="G16" s="14">
        <v>0</v>
      </c>
      <c r="H16" s="11"/>
      <c r="I16" s="11"/>
      <c r="J16" s="11"/>
      <c r="K16" s="14">
        <v>0</v>
      </c>
      <c r="L16" s="11"/>
      <c r="M16" s="11"/>
      <c r="N16" s="11"/>
      <c r="O16" s="14">
        <v>0</v>
      </c>
      <c r="P16" s="11"/>
      <c r="Q16" s="11"/>
      <c r="R16" s="1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3" ht="27" customHeight="1">
      <c r="A17" s="26" t="s">
        <v>24</v>
      </c>
      <c r="B17" s="25">
        <v>80</v>
      </c>
      <c r="C17" s="14">
        <v>0</v>
      </c>
      <c r="D17" s="11"/>
      <c r="E17" s="11"/>
      <c r="F17" s="11"/>
      <c r="G17" s="14">
        <v>0</v>
      </c>
      <c r="H17" s="11"/>
      <c r="I17" s="11"/>
      <c r="J17" s="11"/>
      <c r="K17" s="14">
        <v>0</v>
      </c>
      <c r="L17" s="11"/>
      <c r="M17" s="11"/>
      <c r="N17" s="11"/>
      <c r="O17" s="14">
        <v>0</v>
      </c>
      <c r="P17" s="11"/>
      <c r="Q17" s="11"/>
      <c r="R17" s="11"/>
      <c r="S17" s="2"/>
      <c r="T17" s="2"/>
      <c r="U17" s="2"/>
      <c r="V17" s="2"/>
      <c r="W17" s="2"/>
    </row>
    <row r="18" spans="1:23" ht="27" customHeight="1">
      <c r="A18" s="18" t="s">
        <v>25</v>
      </c>
      <c r="B18" s="22">
        <v>80</v>
      </c>
      <c r="C18" s="14">
        <v>20</v>
      </c>
      <c r="D18" s="11"/>
      <c r="E18" s="11"/>
      <c r="F18" s="11">
        <v>20</v>
      </c>
      <c r="G18" s="14">
        <v>20</v>
      </c>
      <c r="H18" s="11"/>
      <c r="I18" s="11"/>
      <c r="J18" s="11">
        <v>20</v>
      </c>
      <c r="K18" s="14">
        <v>20</v>
      </c>
      <c r="L18" s="11"/>
      <c r="M18" s="11"/>
      <c r="N18" s="11">
        <v>20</v>
      </c>
      <c r="O18" s="14">
        <v>20</v>
      </c>
      <c r="P18" s="11"/>
      <c r="Q18" s="11">
        <v>20</v>
      </c>
      <c r="R18" s="11"/>
      <c r="S18" s="35">
        <v>22.400000000000002</v>
      </c>
      <c r="T18" s="35">
        <v>24</v>
      </c>
      <c r="U18" s="35">
        <v>17.600000000000001</v>
      </c>
      <c r="V18" s="35">
        <v>16</v>
      </c>
      <c r="W18" s="15">
        <v>80</v>
      </c>
    </row>
    <row r="19" spans="1:23" ht="27" customHeight="1">
      <c r="A19" s="13" t="s">
        <v>21</v>
      </c>
      <c r="B19" s="22"/>
      <c r="C19" s="14"/>
      <c r="D19" s="11"/>
      <c r="E19" s="11"/>
      <c r="F19" s="11"/>
      <c r="G19" s="14"/>
      <c r="H19" s="11"/>
      <c r="I19" s="11"/>
      <c r="J19" s="11"/>
      <c r="K19" s="14"/>
      <c r="L19" s="11"/>
      <c r="M19" s="11"/>
      <c r="N19" s="11"/>
      <c r="O19" s="14"/>
      <c r="P19" s="11"/>
      <c r="Q19" s="11"/>
      <c r="R19" s="11"/>
      <c r="S19" s="35"/>
      <c r="T19" s="35"/>
      <c r="U19" s="35"/>
      <c r="V19" s="35"/>
      <c r="W19" s="15"/>
    </row>
    <row r="20" spans="1:23" ht="27" customHeight="1">
      <c r="A20" s="13" t="s">
        <v>22</v>
      </c>
      <c r="B20" s="22"/>
      <c r="C20" s="14"/>
      <c r="D20" s="11"/>
      <c r="E20" s="11"/>
      <c r="F20" s="11"/>
      <c r="G20" s="14"/>
      <c r="H20" s="11"/>
      <c r="I20" s="11"/>
      <c r="J20" s="11"/>
      <c r="K20" s="14"/>
      <c r="L20" s="11"/>
      <c r="M20" s="11"/>
      <c r="N20" s="11"/>
      <c r="O20" s="14"/>
      <c r="P20" s="11"/>
      <c r="Q20" s="11"/>
      <c r="R20" s="11"/>
      <c r="S20" s="35"/>
      <c r="T20" s="35"/>
      <c r="U20" s="35"/>
      <c r="V20" s="35"/>
      <c r="W20" s="15"/>
    </row>
    <row r="21" spans="1:23" ht="27" customHeight="1">
      <c r="A21" s="27" t="s">
        <v>26</v>
      </c>
      <c r="B21" s="22"/>
      <c r="C21" s="14">
        <v>0</v>
      </c>
      <c r="D21" s="11"/>
      <c r="E21" s="11"/>
      <c r="F21" s="11"/>
      <c r="G21" s="14">
        <v>0</v>
      </c>
      <c r="H21" s="11"/>
      <c r="I21" s="11"/>
      <c r="J21" s="11"/>
      <c r="K21" s="14">
        <v>0</v>
      </c>
      <c r="L21" s="11"/>
      <c r="M21" s="11"/>
      <c r="N21" s="11"/>
      <c r="O21" s="14">
        <v>0</v>
      </c>
      <c r="P21" s="11"/>
      <c r="Q21" s="11"/>
      <c r="R21" s="11"/>
      <c r="S21" s="2"/>
      <c r="T21" s="2"/>
      <c r="U21" s="2"/>
      <c r="V21" s="2"/>
      <c r="W21" s="2"/>
    </row>
    <row r="22" spans="1:23" ht="27" customHeight="1">
      <c r="A22" s="26" t="s">
        <v>27</v>
      </c>
      <c r="B22" s="25"/>
      <c r="C22" s="14">
        <v>0</v>
      </c>
      <c r="D22" s="11"/>
      <c r="E22" s="11"/>
      <c r="F22" s="11"/>
      <c r="G22" s="14">
        <v>0</v>
      </c>
      <c r="H22" s="11"/>
      <c r="I22" s="11"/>
      <c r="J22" s="11"/>
      <c r="K22" s="14">
        <v>0</v>
      </c>
      <c r="L22" s="11"/>
      <c r="M22" s="11"/>
      <c r="N22" s="11"/>
      <c r="O22" s="14">
        <v>0</v>
      </c>
      <c r="P22" s="11"/>
      <c r="Q22" s="11"/>
      <c r="R22" s="11"/>
      <c r="S22" s="2"/>
      <c r="T22" s="2"/>
      <c r="U22" s="2"/>
      <c r="V22" s="2"/>
      <c r="W22" s="2"/>
    </row>
    <row r="23" spans="1:23" ht="27" customHeight="1">
      <c r="A23" s="17"/>
      <c r="B23" s="21"/>
      <c r="C23" s="14">
        <v>0</v>
      </c>
      <c r="D23" s="11"/>
      <c r="E23" s="11"/>
      <c r="F23" s="11"/>
      <c r="G23" s="14">
        <v>0</v>
      </c>
      <c r="H23" s="11"/>
      <c r="I23" s="11"/>
      <c r="J23" s="11"/>
      <c r="K23" s="14">
        <v>0</v>
      </c>
      <c r="L23" s="11"/>
      <c r="M23" s="11"/>
      <c r="N23" s="11"/>
      <c r="O23" s="14">
        <v>0</v>
      </c>
      <c r="P23" s="11"/>
      <c r="Q23" s="11"/>
      <c r="R23" s="11"/>
      <c r="S23" s="2"/>
      <c r="T23" s="2"/>
      <c r="U23" s="2"/>
      <c r="V23" s="2"/>
      <c r="W23" s="2"/>
    </row>
    <row r="24" spans="1:23" ht="27" customHeight="1">
      <c r="A24" s="24" t="s">
        <v>28</v>
      </c>
      <c r="B24" s="22"/>
      <c r="C24" s="14">
        <v>0</v>
      </c>
      <c r="D24" s="11"/>
      <c r="E24" s="11"/>
      <c r="F24" s="11"/>
      <c r="G24" s="14">
        <v>0</v>
      </c>
      <c r="H24" s="11"/>
      <c r="I24" s="11"/>
      <c r="J24" s="11"/>
      <c r="K24" s="14">
        <v>0</v>
      </c>
      <c r="L24" s="11"/>
      <c r="M24" s="11"/>
      <c r="N24" s="11"/>
      <c r="O24" s="14">
        <v>0</v>
      </c>
      <c r="P24" s="11"/>
      <c r="Q24" s="11"/>
      <c r="R24" s="11"/>
      <c r="S24" s="2"/>
      <c r="T24" s="2"/>
      <c r="U24" s="2"/>
      <c r="V24" s="2"/>
      <c r="W24" s="2"/>
    </row>
    <row r="25" spans="1:23" ht="34.5" customHeight="1">
      <c r="A25" s="29" t="s">
        <v>29</v>
      </c>
      <c r="B25" s="22"/>
      <c r="C25" s="14">
        <v>0</v>
      </c>
      <c r="D25" s="11"/>
      <c r="E25" s="11"/>
      <c r="F25" s="11"/>
      <c r="G25" s="14">
        <v>0</v>
      </c>
      <c r="H25" s="11"/>
      <c r="I25" s="11"/>
      <c r="J25" s="11"/>
      <c r="K25" s="14">
        <v>0</v>
      </c>
      <c r="L25" s="11"/>
      <c r="M25" s="11"/>
      <c r="N25" s="11"/>
      <c r="O25" s="14">
        <v>0</v>
      </c>
      <c r="P25" s="11"/>
      <c r="Q25" s="11"/>
      <c r="R25" s="11"/>
      <c r="S25" s="2"/>
      <c r="T25" s="2"/>
      <c r="U25" s="2"/>
      <c r="V25" s="2"/>
      <c r="W25" s="2"/>
    </row>
    <row r="26" spans="1:23" ht="34.5" customHeight="1">
      <c r="A26" s="18" t="s">
        <v>30</v>
      </c>
      <c r="B26" s="22">
        <v>5100</v>
      </c>
      <c r="C26" s="14">
        <v>0</v>
      </c>
      <c r="D26" s="11"/>
      <c r="E26" s="11"/>
      <c r="F26" s="11"/>
      <c r="G26" s="14">
        <v>0</v>
      </c>
      <c r="H26" s="11"/>
      <c r="I26" s="11"/>
      <c r="J26" s="11"/>
      <c r="K26" s="14">
        <v>0</v>
      </c>
      <c r="L26" s="11"/>
      <c r="M26" s="11"/>
      <c r="N26" s="11"/>
      <c r="O26" s="14">
        <v>0</v>
      </c>
      <c r="P26" s="11"/>
      <c r="Q26" s="11"/>
      <c r="R26" s="11"/>
      <c r="S26" s="2"/>
      <c r="T26" s="2"/>
      <c r="U26" s="2"/>
      <c r="V26" s="2"/>
      <c r="W26" s="2"/>
    </row>
    <row r="27" spans="1:23" ht="34.5" customHeight="1">
      <c r="A27" s="18" t="s">
        <v>31</v>
      </c>
      <c r="B27" s="22"/>
      <c r="C27" s="14">
        <v>0</v>
      </c>
      <c r="D27" s="11"/>
      <c r="E27" s="11"/>
      <c r="F27" s="11"/>
      <c r="G27" s="14">
        <v>0</v>
      </c>
      <c r="H27" s="11"/>
      <c r="I27" s="11"/>
      <c r="J27" s="11"/>
      <c r="K27" s="14">
        <v>0</v>
      </c>
      <c r="L27" s="11"/>
      <c r="M27" s="11"/>
      <c r="N27" s="11"/>
      <c r="O27" s="14">
        <v>0</v>
      </c>
      <c r="P27" s="11"/>
      <c r="Q27" s="11"/>
      <c r="R27" s="11"/>
      <c r="S27" s="2"/>
      <c r="T27" s="2"/>
      <c r="U27" s="2"/>
      <c r="V27" s="2"/>
      <c r="W27" s="2"/>
    </row>
    <row r="28" spans="1:23" ht="34.5" customHeight="1">
      <c r="A28" s="18" t="s">
        <v>32</v>
      </c>
      <c r="B28" s="22"/>
      <c r="C28" s="14">
        <v>0</v>
      </c>
      <c r="D28" s="11"/>
      <c r="E28" s="11"/>
      <c r="F28" s="11"/>
      <c r="G28" s="14">
        <v>0</v>
      </c>
      <c r="H28" s="11"/>
      <c r="I28" s="11"/>
      <c r="J28" s="11"/>
      <c r="K28" s="14">
        <v>0</v>
      </c>
      <c r="L28" s="11"/>
      <c r="M28" s="11"/>
      <c r="N28" s="11"/>
      <c r="O28" s="14">
        <v>0</v>
      </c>
      <c r="P28" s="11"/>
      <c r="Q28" s="11"/>
      <c r="R28" s="11"/>
      <c r="S28" s="2"/>
      <c r="T28" s="2"/>
      <c r="U28" s="2"/>
      <c r="V28" s="2"/>
      <c r="W28" s="2"/>
    </row>
    <row r="29" spans="1:23" ht="34.5" customHeight="1">
      <c r="A29" s="18" t="s">
        <v>33</v>
      </c>
      <c r="B29" s="22"/>
      <c r="C29" s="14">
        <v>0</v>
      </c>
      <c r="D29" s="11"/>
      <c r="E29" s="11"/>
      <c r="F29" s="11"/>
      <c r="G29" s="14">
        <v>0</v>
      </c>
      <c r="H29" s="11"/>
      <c r="I29" s="11"/>
      <c r="J29" s="11"/>
      <c r="K29" s="14">
        <v>0</v>
      </c>
      <c r="L29" s="11"/>
      <c r="M29" s="11"/>
      <c r="N29" s="11"/>
      <c r="O29" s="14">
        <v>0</v>
      </c>
      <c r="P29" s="11"/>
      <c r="Q29" s="11"/>
      <c r="R29" s="11"/>
      <c r="S29" s="2"/>
      <c r="T29" s="2"/>
      <c r="U29" s="2"/>
      <c r="V29" s="2"/>
      <c r="W29" s="2"/>
    </row>
    <row r="30" spans="1:23" ht="27" customHeight="1">
      <c r="A30" s="18" t="s">
        <v>34</v>
      </c>
      <c r="B30" s="22"/>
      <c r="C30" s="14">
        <v>0</v>
      </c>
      <c r="D30" s="11"/>
      <c r="E30" s="11"/>
      <c r="F30" s="11"/>
      <c r="G30" s="14">
        <v>0</v>
      </c>
      <c r="H30" s="11"/>
      <c r="I30" s="11"/>
      <c r="J30" s="11"/>
      <c r="K30" s="14">
        <v>0</v>
      </c>
      <c r="L30" s="11"/>
      <c r="M30" s="11"/>
      <c r="N30" s="11"/>
      <c r="O30" s="14">
        <v>0</v>
      </c>
      <c r="P30" s="11"/>
      <c r="Q30" s="11"/>
      <c r="R30" s="11"/>
      <c r="S30" s="2"/>
      <c r="T30" s="2"/>
      <c r="U30" s="2"/>
      <c r="V30" s="2"/>
      <c r="W30" s="2"/>
    </row>
    <row r="31" spans="1:23" ht="34.5" customHeight="1">
      <c r="A31" s="18" t="s">
        <v>35</v>
      </c>
      <c r="B31" s="22"/>
      <c r="C31" s="14">
        <v>0</v>
      </c>
      <c r="D31" s="11"/>
      <c r="E31" s="11"/>
      <c r="F31" s="11"/>
      <c r="G31" s="14">
        <v>0</v>
      </c>
      <c r="H31" s="11"/>
      <c r="I31" s="11"/>
      <c r="J31" s="11"/>
      <c r="K31" s="14">
        <v>0</v>
      </c>
      <c r="L31" s="11"/>
      <c r="M31" s="11"/>
      <c r="N31" s="11"/>
      <c r="O31" s="14">
        <v>0</v>
      </c>
      <c r="P31" s="11"/>
      <c r="Q31" s="11"/>
      <c r="R31" s="11"/>
      <c r="S31" s="2"/>
      <c r="T31" s="2"/>
      <c r="U31" s="2"/>
      <c r="V31" s="2"/>
      <c r="W31" s="2"/>
    </row>
    <row r="32" spans="1:23" ht="27" customHeight="1">
      <c r="A32" s="18" t="s">
        <v>36</v>
      </c>
      <c r="B32" s="22"/>
      <c r="C32" s="14">
        <v>0</v>
      </c>
      <c r="D32" s="11"/>
      <c r="E32" s="11"/>
      <c r="F32" s="11"/>
      <c r="G32" s="14">
        <v>0</v>
      </c>
      <c r="H32" s="11"/>
      <c r="I32" s="11"/>
      <c r="J32" s="11"/>
      <c r="K32" s="14">
        <v>0</v>
      </c>
      <c r="L32" s="11"/>
      <c r="M32" s="11"/>
      <c r="N32" s="11"/>
      <c r="O32" s="14">
        <v>0</v>
      </c>
      <c r="P32" s="11"/>
      <c r="Q32" s="11"/>
      <c r="R32" s="11"/>
      <c r="S32" s="2"/>
      <c r="T32" s="2"/>
      <c r="U32" s="2"/>
      <c r="V32" s="2"/>
      <c r="W32" s="2"/>
    </row>
    <row r="33" spans="1:23" ht="27" customHeight="1">
      <c r="A33" s="18" t="s">
        <v>37</v>
      </c>
      <c r="B33" s="22"/>
      <c r="C33" s="14">
        <v>0</v>
      </c>
      <c r="D33" s="11"/>
      <c r="E33" s="11"/>
      <c r="F33" s="11"/>
      <c r="G33" s="14">
        <v>0</v>
      </c>
      <c r="H33" s="11"/>
      <c r="I33" s="11"/>
      <c r="J33" s="11"/>
      <c r="K33" s="14">
        <v>0</v>
      </c>
      <c r="L33" s="11"/>
      <c r="M33" s="11"/>
      <c r="N33" s="11"/>
      <c r="O33" s="14">
        <v>0</v>
      </c>
      <c r="P33" s="11"/>
      <c r="Q33" s="11"/>
      <c r="R33" s="11"/>
      <c r="S33" s="2"/>
      <c r="T33" s="2"/>
      <c r="U33" s="2"/>
      <c r="V33" s="2"/>
      <c r="W33" s="2"/>
    </row>
    <row r="34" spans="1:23" ht="27" customHeight="1">
      <c r="A34" s="18" t="s">
        <v>38</v>
      </c>
      <c r="B34" s="22"/>
      <c r="C34" s="14">
        <v>0</v>
      </c>
      <c r="D34" s="11"/>
      <c r="E34" s="11"/>
      <c r="F34" s="11"/>
      <c r="G34" s="14">
        <v>0</v>
      </c>
      <c r="H34" s="11"/>
      <c r="I34" s="11"/>
      <c r="J34" s="11"/>
      <c r="K34" s="14">
        <v>0</v>
      </c>
      <c r="L34" s="11"/>
      <c r="M34" s="11"/>
      <c r="N34" s="11"/>
      <c r="O34" s="14">
        <v>0</v>
      </c>
      <c r="P34" s="11"/>
      <c r="Q34" s="11"/>
      <c r="R34" s="11"/>
      <c r="S34" s="2"/>
      <c r="T34" s="2"/>
      <c r="U34" s="2"/>
      <c r="V34" s="2"/>
      <c r="W34" s="2"/>
    </row>
    <row r="35" spans="1:23" ht="27" customHeight="1">
      <c r="A35" s="18" t="s">
        <v>39</v>
      </c>
      <c r="B35" s="22"/>
      <c r="C35" s="14">
        <v>0</v>
      </c>
      <c r="D35" s="11"/>
      <c r="E35" s="11"/>
      <c r="F35" s="11"/>
      <c r="G35" s="14">
        <v>0</v>
      </c>
      <c r="H35" s="11"/>
      <c r="I35" s="11"/>
      <c r="J35" s="11"/>
      <c r="K35" s="14">
        <v>0</v>
      </c>
      <c r="L35" s="11"/>
      <c r="M35" s="11"/>
      <c r="N35" s="11"/>
      <c r="O35" s="14">
        <v>0</v>
      </c>
      <c r="P35" s="11"/>
      <c r="Q35" s="11"/>
      <c r="R35" s="11"/>
      <c r="S35" s="2"/>
      <c r="T35" s="2"/>
      <c r="U35" s="2"/>
      <c r="V35" s="2"/>
      <c r="W35" s="2"/>
    </row>
    <row r="36" spans="1:23" ht="34.5" customHeight="1">
      <c r="A36" s="18" t="s">
        <v>40</v>
      </c>
      <c r="B36" s="22"/>
      <c r="C36" s="14">
        <v>0</v>
      </c>
      <c r="D36" s="11"/>
      <c r="E36" s="11"/>
      <c r="F36" s="11"/>
      <c r="G36" s="14">
        <v>0</v>
      </c>
      <c r="H36" s="11"/>
      <c r="I36" s="11"/>
      <c r="J36" s="11"/>
      <c r="K36" s="14">
        <v>0</v>
      </c>
      <c r="L36" s="11"/>
      <c r="M36" s="11"/>
      <c r="N36" s="11"/>
      <c r="O36" s="14">
        <v>0</v>
      </c>
      <c r="P36" s="11"/>
      <c r="Q36" s="11"/>
      <c r="R36" s="11"/>
      <c r="S36" s="2"/>
      <c r="T36" s="2"/>
      <c r="U36" s="2"/>
      <c r="V36" s="2"/>
      <c r="W36" s="2"/>
    </row>
    <row r="37" spans="1:23" ht="27" customHeight="1">
      <c r="A37" s="17" t="s">
        <v>41</v>
      </c>
      <c r="B37" s="22"/>
      <c r="C37" s="14">
        <v>0</v>
      </c>
      <c r="D37" s="11"/>
      <c r="E37" s="11"/>
      <c r="F37" s="11"/>
      <c r="G37" s="14">
        <v>0</v>
      </c>
      <c r="H37" s="11"/>
      <c r="I37" s="11"/>
      <c r="J37" s="11"/>
      <c r="K37" s="14">
        <v>0</v>
      </c>
      <c r="L37" s="11"/>
      <c r="M37" s="11"/>
      <c r="N37" s="11"/>
      <c r="O37" s="14">
        <v>0</v>
      </c>
      <c r="P37" s="11"/>
      <c r="Q37" s="11"/>
      <c r="R37" s="11"/>
      <c r="S37" s="2"/>
      <c r="T37" s="2"/>
      <c r="U37" s="2"/>
      <c r="V37" s="2"/>
      <c r="W37" s="2"/>
    </row>
    <row r="38" spans="1:23" ht="34.5" customHeight="1">
      <c r="A38" s="18" t="s">
        <v>42</v>
      </c>
      <c r="B38" s="22"/>
      <c r="C38" s="14">
        <v>0</v>
      </c>
      <c r="D38" s="11"/>
      <c r="E38" s="11"/>
      <c r="F38" s="11"/>
      <c r="G38" s="14">
        <v>0</v>
      </c>
      <c r="H38" s="11"/>
      <c r="I38" s="11"/>
      <c r="J38" s="11"/>
      <c r="K38" s="14">
        <v>0</v>
      </c>
      <c r="L38" s="11"/>
      <c r="M38" s="11"/>
      <c r="N38" s="11"/>
      <c r="O38" s="14">
        <v>0</v>
      </c>
      <c r="P38" s="11"/>
      <c r="Q38" s="11"/>
      <c r="R38" s="11"/>
      <c r="S38" s="2"/>
      <c r="T38" s="2"/>
      <c r="U38" s="2"/>
      <c r="V38" s="2"/>
      <c r="W38" s="2"/>
    </row>
    <row r="39" spans="1:23" ht="27" customHeight="1">
      <c r="A39" s="18" t="s">
        <v>43</v>
      </c>
      <c r="B39" s="22"/>
      <c r="C39" s="14">
        <v>0</v>
      </c>
      <c r="D39" s="11"/>
      <c r="E39" s="11"/>
      <c r="F39" s="11"/>
      <c r="G39" s="14">
        <v>0</v>
      </c>
      <c r="H39" s="11"/>
      <c r="I39" s="11"/>
      <c r="J39" s="11"/>
      <c r="K39" s="14">
        <v>0</v>
      </c>
      <c r="L39" s="11"/>
      <c r="M39" s="11"/>
      <c r="N39" s="11"/>
      <c r="O39" s="14">
        <v>0</v>
      </c>
      <c r="P39" s="11"/>
      <c r="Q39" s="11"/>
      <c r="R39" s="11"/>
      <c r="S39" s="2"/>
      <c r="T39" s="2"/>
      <c r="U39" s="2"/>
      <c r="V39" s="2"/>
      <c r="W39" s="2"/>
    </row>
    <row r="40" spans="1:23" ht="34.5" customHeight="1">
      <c r="A40" s="17" t="s">
        <v>44</v>
      </c>
      <c r="B40" s="22">
        <v>5100</v>
      </c>
      <c r="C40" s="14">
        <v>0</v>
      </c>
      <c r="D40" s="11"/>
      <c r="E40" s="11"/>
      <c r="F40" s="11"/>
      <c r="G40" s="14">
        <v>0</v>
      </c>
      <c r="H40" s="11"/>
      <c r="I40" s="11"/>
      <c r="J40" s="11"/>
      <c r="K40" s="14">
        <v>0</v>
      </c>
      <c r="L40" s="11"/>
      <c r="M40" s="11"/>
      <c r="N40" s="11"/>
      <c r="O40" s="14">
        <v>0</v>
      </c>
      <c r="P40" s="11"/>
      <c r="Q40" s="11"/>
      <c r="R40" s="11"/>
      <c r="S40" s="2"/>
      <c r="T40" s="2"/>
      <c r="U40" s="2"/>
      <c r="V40" s="2"/>
      <c r="W40" s="2"/>
    </row>
    <row r="41" spans="1:23" ht="34.5" customHeight="1">
      <c r="A41" s="212" t="s">
        <v>45</v>
      </c>
      <c r="B41" s="22">
        <v>5100</v>
      </c>
      <c r="C41" s="14">
        <v>1400</v>
      </c>
      <c r="D41" s="11">
        <v>400</v>
      </c>
      <c r="E41" s="11">
        <v>500</v>
      </c>
      <c r="F41" s="11">
        <v>500</v>
      </c>
      <c r="G41" s="14">
        <v>1500</v>
      </c>
      <c r="H41" s="11">
        <v>500</v>
      </c>
      <c r="I41" s="11">
        <v>500</v>
      </c>
      <c r="J41" s="11">
        <v>500</v>
      </c>
      <c r="K41" s="14">
        <v>1500</v>
      </c>
      <c r="L41" s="11">
        <v>500</v>
      </c>
      <c r="M41" s="11">
        <v>500</v>
      </c>
      <c r="N41" s="11">
        <v>500</v>
      </c>
      <c r="O41" s="14">
        <v>700</v>
      </c>
      <c r="P41" s="11">
        <v>500</v>
      </c>
      <c r="Q41" s="11">
        <v>200</v>
      </c>
      <c r="R41" s="11"/>
      <c r="S41" s="35">
        <v>1428.0000000000002</v>
      </c>
      <c r="T41" s="35">
        <v>1530</v>
      </c>
      <c r="U41" s="35">
        <v>1122</v>
      </c>
      <c r="V41" s="35">
        <v>1020</v>
      </c>
      <c r="W41" s="15">
        <v>5100</v>
      </c>
    </row>
    <row r="42" spans="1:23" ht="34.5" customHeight="1">
      <c r="A42" s="213"/>
      <c r="B42" s="22"/>
      <c r="C42" s="14">
        <v>0</v>
      </c>
      <c r="D42" s="11"/>
      <c r="E42" s="11"/>
      <c r="F42" s="11"/>
      <c r="G42" s="14">
        <v>0</v>
      </c>
      <c r="H42" s="11"/>
      <c r="I42" s="11"/>
      <c r="J42" s="11"/>
      <c r="K42" s="14">
        <v>0</v>
      </c>
      <c r="L42" s="11"/>
      <c r="M42" s="11"/>
      <c r="N42" s="11"/>
      <c r="O42" s="14">
        <v>0</v>
      </c>
      <c r="P42" s="11"/>
      <c r="Q42" s="11"/>
      <c r="R42" s="11"/>
      <c r="S42" s="2"/>
      <c r="T42" s="2"/>
      <c r="U42" s="2"/>
      <c r="V42" s="2"/>
      <c r="W42" s="2"/>
    </row>
    <row r="43" spans="1:23" ht="34.5" customHeight="1">
      <c r="A43" s="18" t="s">
        <v>46</v>
      </c>
      <c r="B43" s="22"/>
      <c r="C43" s="14">
        <v>0</v>
      </c>
      <c r="D43" s="11"/>
      <c r="E43" s="11"/>
      <c r="F43" s="11"/>
      <c r="G43" s="14">
        <v>0</v>
      </c>
      <c r="H43" s="11"/>
      <c r="I43" s="11"/>
      <c r="J43" s="11"/>
      <c r="K43" s="14">
        <v>0</v>
      </c>
      <c r="L43" s="11"/>
      <c r="M43" s="11"/>
      <c r="N43" s="11"/>
      <c r="O43" s="14">
        <v>0</v>
      </c>
      <c r="P43" s="11"/>
      <c r="Q43" s="11"/>
      <c r="R43" s="11"/>
      <c r="S43" s="2"/>
      <c r="T43" s="2"/>
      <c r="U43" s="2"/>
      <c r="V43" s="2"/>
      <c r="W43" s="2"/>
    </row>
    <row r="44" spans="1:23" ht="34.5" customHeight="1">
      <c r="A44" s="18" t="s">
        <v>47</v>
      </c>
      <c r="B44" s="22"/>
      <c r="C44" s="14">
        <v>0</v>
      </c>
      <c r="D44" s="11"/>
      <c r="E44" s="11"/>
      <c r="F44" s="11"/>
      <c r="G44" s="14">
        <v>0</v>
      </c>
      <c r="H44" s="11"/>
      <c r="I44" s="11"/>
      <c r="J44" s="11"/>
      <c r="K44" s="14">
        <v>0</v>
      </c>
      <c r="L44" s="11"/>
      <c r="M44" s="11"/>
      <c r="N44" s="11"/>
      <c r="O44" s="14">
        <v>0</v>
      </c>
      <c r="P44" s="11"/>
      <c r="Q44" s="11"/>
      <c r="R44" s="11"/>
      <c r="S44" s="2"/>
      <c r="T44" s="2"/>
      <c r="U44" s="2"/>
      <c r="V44" s="2"/>
      <c r="W44" s="2"/>
    </row>
    <row r="45" spans="1:23" ht="34.5" customHeight="1">
      <c r="A45" s="18" t="s">
        <v>48</v>
      </c>
      <c r="B45" s="22"/>
      <c r="C45" s="14">
        <v>0</v>
      </c>
      <c r="D45" s="11"/>
      <c r="E45" s="11"/>
      <c r="F45" s="11"/>
      <c r="G45" s="14">
        <v>0</v>
      </c>
      <c r="H45" s="11"/>
      <c r="I45" s="11"/>
      <c r="J45" s="11"/>
      <c r="K45" s="14">
        <v>0</v>
      </c>
      <c r="L45" s="11"/>
      <c r="M45" s="11"/>
      <c r="N45" s="11"/>
      <c r="O45" s="14">
        <v>0</v>
      </c>
      <c r="P45" s="11"/>
      <c r="Q45" s="11"/>
      <c r="R45" s="11"/>
      <c r="S45" s="2"/>
      <c r="T45" s="2"/>
      <c r="U45" s="2"/>
      <c r="V45" s="2"/>
      <c r="W45" s="2"/>
    </row>
    <row r="46" spans="1:23" ht="34.5" customHeight="1">
      <c r="A46" s="18" t="s">
        <v>49</v>
      </c>
      <c r="B46" s="22"/>
      <c r="C46" s="14">
        <v>0</v>
      </c>
      <c r="D46" s="11"/>
      <c r="E46" s="11"/>
      <c r="F46" s="11"/>
      <c r="G46" s="14">
        <v>0</v>
      </c>
      <c r="H46" s="11"/>
      <c r="I46" s="11"/>
      <c r="J46" s="11"/>
      <c r="K46" s="14">
        <v>0</v>
      </c>
      <c r="L46" s="11"/>
      <c r="M46" s="11"/>
      <c r="N46" s="11"/>
      <c r="O46" s="14">
        <v>0</v>
      </c>
      <c r="P46" s="11"/>
      <c r="Q46" s="11"/>
      <c r="R46" s="11"/>
      <c r="S46" s="2"/>
      <c r="T46" s="2"/>
      <c r="U46" s="2"/>
      <c r="V46" s="2"/>
      <c r="W46" s="2"/>
    </row>
    <row r="47" spans="1:23" ht="27" customHeight="1">
      <c r="A47" s="18" t="s">
        <v>50</v>
      </c>
      <c r="B47" s="22"/>
      <c r="C47" s="14">
        <v>0</v>
      </c>
      <c r="D47" s="11"/>
      <c r="E47" s="11"/>
      <c r="F47" s="11"/>
      <c r="G47" s="14">
        <v>0</v>
      </c>
      <c r="H47" s="11"/>
      <c r="I47" s="11"/>
      <c r="J47" s="11"/>
      <c r="K47" s="14">
        <v>0</v>
      </c>
      <c r="L47" s="11"/>
      <c r="M47" s="11"/>
      <c r="N47" s="11"/>
      <c r="O47" s="14">
        <v>0</v>
      </c>
      <c r="P47" s="11"/>
      <c r="Q47" s="11"/>
      <c r="R47" s="11"/>
      <c r="S47" s="2"/>
      <c r="T47" s="2"/>
      <c r="U47" s="2"/>
      <c r="V47" s="2"/>
      <c r="W47" s="2"/>
    </row>
    <row r="48" spans="1:23" ht="27" customHeight="1">
      <c r="A48" s="18" t="s">
        <v>51</v>
      </c>
      <c r="B48" s="22"/>
      <c r="C48" s="14">
        <v>0</v>
      </c>
      <c r="D48" s="11"/>
      <c r="E48" s="11"/>
      <c r="F48" s="11"/>
      <c r="G48" s="14">
        <v>0</v>
      </c>
      <c r="H48" s="11"/>
      <c r="I48" s="11"/>
      <c r="J48" s="11"/>
      <c r="K48" s="14">
        <v>0</v>
      </c>
      <c r="L48" s="11"/>
      <c r="M48" s="11"/>
      <c r="N48" s="11"/>
      <c r="O48" s="14">
        <v>0</v>
      </c>
      <c r="P48" s="11"/>
      <c r="Q48" s="11"/>
      <c r="R48" s="11"/>
      <c r="S48" s="2"/>
      <c r="T48" s="2"/>
      <c r="U48" s="2"/>
      <c r="V48" s="2"/>
      <c r="W48" s="2"/>
    </row>
    <row r="49" spans="1:23" ht="27" customHeight="1">
      <c r="A49" s="117" t="s">
        <v>52</v>
      </c>
      <c r="B49" s="40"/>
      <c r="C49" s="14">
        <v>0</v>
      </c>
      <c r="D49" s="11"/>
      <c r="E49" s="11"/>
      <c r="F49" s="11"/>
      <c r="G49" s="14">
        <v>0</v>
      </c>
      <c r="H49" s="11"/>
      <c r="I49" s="11"/>
      <c r="J49" s="11"/>
      <c r="K49" s="14">
        <v>0</v>
      </c>
      <c r="L49" s="11"/>
      <c r="M49" s="11"/>
      <c r="N49" s="11"/>
      <c r="O49" s="14">
        <v>0</v>
      </c>
      <c r="P49" s="11"/>
      <c r="Q49" s="11"/>
      <c r="R49" s="11"/>
      <c r="S49" s="2"/>
      <c r="T49" s="2"/>
      <c r="U49" s="2"/>
      <c r="V49" s="2"/>
      <c r="W49" s="2"/>
    </row>
    <row r="50" spans="1:23" ht="27" customHeight="1">
      <c r="A50" s="18" t="s">
        <v>53</v>
      </c>
      <c r="B50" s="22">
        <v>360</v>
      </c>
      <c r="C50" s="14">
        <v>0</v>
      </c>
      <c r="D50" s="11"/>
      <c r="E50" s="11"/>
      <c r="F50" s="11"/>
      <c r="G50" s="14">
        <v>0</v>
      </c>
      <c r="H50" s="11"/>
      <c r="I50" s="11"/>
      <c r="J50" s="11"/>
      <c r="K50" s="14">
        <v>0</v>
      </c>
      <c r="L50" s="11"/>
      <c r="M50" s="11"/>
      <c r="N50" s="11"/>
      <c r="O50" s="14">
        <v>0</v>
      </c>
      <c r="P50" s="11"/>
      <c r="Q50" s="11"/>
      <c r="R50" s="11"/>
      <c r="S50" s="2"/>
      <c r="T50" s="2"/>
      <c r="U50" s="2"/>
      <c r="V50" s="2"/>
      <c r="W50" s="2"/>
    </row>
    <row r="51" spans="1:23" ht="27" customHeight="1">
      <c r="A51" s="30" t="s">
        <v>54</v>
      </c>
      <c r="B51" s="22">
        <v>40</v>
      </c>
      <c r="C51" s="14">
        <v>10</v>
      </c>
      <c r="D51" s="11"/>
      <c r="E51" s="11"/>
      <c r="F51" s="11">
        <v>10</v>
      </c>
      <c r="G51" s="14">
        <v>10</v>
      </c>
      <c r="H51" s="11"/>
      <c r="I51" s="11"/>
      <c r="J51" s="11">
        <v>10</v>
      </c>
      <c r="K51" s="14">
        <v>20</v>
      </c>
      <c r="L51" s="11"/>
      <c r="M51" s="11">
        <v>10</v>
      </c>
      <c r="N51" s="11">
        <v>10</v>
      </c>
      <c r="O51" s="14">
        <v>0</v>
      </c>
      <c r="P51" s="11"/>
      <c r="Q51" s="11"/>
      <c r="R51" s="11"/>
      <c r="S51" s="35">
        <v>11.200000000000001</v>
      </c>
      <c r="T51" s="35">
        <v>12</v>
      </c>
      <c r="U51" s="35">
        <v>8.8000000000000007</v>
      </c>
      <c r="V51" s="35">
        <v>8</v>
      </c>
      <c r="W51" s="15">
        <v>40</v>
      </c>
    </row>
    <row r="52" spans="1:23" ht="27" customHeight="1">
      <c r="A52" s="13" t="s">
        <v>21</v>
      </c>
      <c r="B52" s="22"/>
      <c r="C52" s="14"/>
      <c r="D52" s="11"/>
      <c r="E52" s="11"/>
      <c r="F52" s="11"/>
      <c r="G52" s="14"/>
      <c r="H52" s="11"/>
      <c r="I52" s="11"/>
      <c r="J52" s="11"/>
      <c r="K52" s="14"/>
      <c r="L52" s="11"/>
      <c r="M52" s="11"/>
      <c r="N52" s="11"/>
      <c r="O52" s="14"/>
      <c r="P52" s="11"/>
      <c r="Q52" s="11"/>
      <c r="R52" s="11"/>
      <c r="S52" s="35"/>
      <c r="T52" s="35"/>
      <c r="U52" s="35"/>
      <c r="V52" s="35"/>
      <c r="W52" s="15"/>
    </row>
    <row r="53" spans="1:23" ht="27" customHeight="1">
      <c r="A53" s="13" t="s">
        <v>22</v>
      </c>
      <c r="B53" s="22"/>
      <c r="C53" s="14"/>
      <c r="D53" s="11"/>
      <c r="E53" s="11"/>
      <c r="F53" s="11"/>
      <c r="G53" s="14"/>
      <c r="H53" s="11"/>
      <c r="I53" s="11"/>
      <c r="J53" s="11"/>
      <c r="K53" s="14"/>
      <c r="L53" s="11"/>
      <c r="M53" s="11"/>
      <c r="N53" s="11"/>
      <c r="O53" s="14"/>
      <c r="P53" s="11"/>
      <c r="Q53" s="11"/>
      <c r="R53" s="11"/>
      <c r="S53" s="35"/>
      <c r="T53" s="35"/>
      <c r="U53" s="35"/>
      <c r="V53" s="35"/>
      <c r="W53" s="15"/>
    </row>
    <row r="54" spans="1:23" ht="27" customHeight="1">
      <c r="A54" s="22" t="s">
        <v>55</v>
      </c>
      <c r="B54" s="22">
        <v>320</v>
      </c>
      <c r="C54" s="14">
        <v>80</v>
      </c>
      <c r="D54" s="11"/>
      <c r="E54" s="11">
        <v>40</v>
      </c>
      <c r="F54" s="11">
        <v>40</v>
      </c>
      <c r="G54" s="14">
        <v>100</v>
      </c>
      <c r="H54" s="11">
        <v>20</v>
      </c>
      <c r="I54" s="11">
        <v>40</v>
      </c>
      <c r="J54" s="11">
        <v>40</v>
      </c>
      <c r="K54" s="14">
        <v>80</v>
      </c>
      <c r="L54" s="11">
        <v>20</v>
      </c>
      <c r="M54" s="11">
        <v>20</v>
      </c>
      <c r="N54" s="11">
        <v>40</v>
      </c>
      <c r="O54" s="14">
        <v>60</v>
      </c>
      <c r="P54" s="11">
        <v>40</v>
      </c>
      <c r="Q54" s="11">
        <v>20</v>
      </c>
      <c r="R54" s="11"/>
      <c r="S54" s="35">
        <v>89.600000000000009</v>
      </c>
      <c r="T54" s="35">
        <v>96</v>
      </c>
      <c r="U54" s="35">
        <v>70.400000000000006</v>
      </c>
      <c r="V54" s="35">
        <v>64</v>
      </c>
      <c r="W54" s="15">
        <v>320</v>
      </c>
    </row>
    <row r="55" spans="1:23" ht="27" customHeight="1">
      <c r="A55" s="13" t="s">
        <v>21</v>
      </c>
      <c r="B55" s="22"/>
      <c r="C55" s="14"/>
      <c r="D55" s="11"/>
      <c r="E55" s="11"/>
      <c r="F55" s="11"/>
      <c r="G55" s="14"/>
      <c r="H55" s="11"/>
      <c r="I55" s="11"/>
      <c r="J55" s="11"/>
      <c r="K55" s="14"/>
      <c r="L55" s="11"/>
      <c r="M55" s="11"/>
      <c r="N55" s="11"/>
      <c r="O55" s="14"/>
      <c r="P55" s="11"/>
      <c r="Q55" s="11"/>
      <c r="R55" s="11"/>
      <c r="S55" s="35"/>
      <c r="T55" s="35"/>
      <c r="U55" s="35"/>
      <c r="V55" s="35"/>
      <c r="W55" s="15"/>
    </row>
    <row r="56" spans="1:23" ht="27" customHeight="1">
      <c r="A56" s="13" t="s">
        <v>22</v>
      </c>
      <c r="B56" s="22"/>
      <c r="C56" s="14"/>
      <c r="D56" s="11"/>
      <c r="E56" s="11"/>
      <c r="F56" s="11"/>
      <c r="G56" s="14"/>
      <c r="H56" s="11"/>
      <c r="I56" s="11"/>
      <c r="J56" s="11"/>
      <c r="K56" s="14"/>
      <c r="L56" s="11"/>
      <c r="M56" s="11"/>
      <c r="N56" s="11"/>
      <c r="O56" s="14"/>
      <c r="P56" s="11"/>
      <c r="Q56" s="11"/>
      <c r="R56" s="11"/>
      <c r="S56" s="35"/>
      <c r="T56" s="35"/>
      <c r="U56" s="35"/>
      <c r="V56" s="35"/>
      <c r="W56" s="15"/>
    </row>
    <row r="57" spans="1:23" ht="36.75" customHeight="1">
      <c r="A57" s="18" t="s">
        <v>56</v>
      </c>
      <c r="B57" s="22">
        <v>1300</v>
      </c>
      <c r="C57" s="14">
        <v>0</v>
      </c>
      <c r="D57" s="11"/>
      <c r="E57" s="11"/>
      <c r="F57" s="11"/>
      <c r="G57" s="14">
        <v>0</v>
      </c>
      <c r="H57" s="11"/>
      <c r="I57" s="11"/>
      <c r="J57" s="11"/>
      <c r="K57" s="14">
        <v>0</v>
      </c>
      <c r="L57" s="11"/>
      <c r="M57" s="11"/>
      <c r="N57" s="11"/>
      <c r="O57" s="14">
        <v>0</v>
      </c>
      <c r="P57" s="11"/>
      <c r="Q57" s="11"/>
      <c r="R57" s="11"/>
      <c r="S57" s="2"/>
      <c r="T57" s="2"/>
      <c r="U57" s="2"/>
      <c r="V57" s="2"/>
      <c r="W57" s="2"/>
    </row>
    <row r="58" spans="1:23" ht="27" customHeight="1">
      <c r="A58" s="17" t="s">
        <v>57</v>
      </c>
      <c r="B58" s="22">
        <v>120</v>
      </c>
      <c r="C58" s="14">
        <v>30</v>
      </c>
      <c r="D58" s="11"/>
      <c r="E58" s="11">
        <v>20</v>
      </c>
      <c r="F58" s="11">
        <v>10</v>
      </c>
      <c r="G58" s="14">
        <v>30</v>
      </c>
      <c r="H58" s="11">
        <v>10</v>
      </c>
      <c r="I58" s="11">
        <v>10</v>
      </c>
      <c r="J58" s="11">
        <v>10</v>
      </c>
      <c r="K58" s="14">
        <v>30</v>
      </c>
      <c r="L58" s="11">
        <v>10</v>
      </c>
      <c r="M58" s="11">
        <v>10</v>
      </c>
      <c r="N58" s="11">
        <v>10</v>
      </c>
      <c r="O58" s="14">
        <v>30</v>
      </c>
      <c r="P58" s="11">
        <v>20</v>
      </c>
      <c r="Q58" s="11">
        <v>10</v>
      </c>
      <c r="R58" s="11"/>
      <c r="S58" s="35">
        <v>33.6</v>
      </c>
      <c r="T58" s="35">
        <v>36</v>
      </c>
      <c r="U58" s="35">
        <v>26.4</v>
      </c>
      <c r="V58" s="35">
        <v>24</v>
      </c>
      <c r="W58" s="15">
        <v>120</v>
      </c>
    </row>
    <row r="59" spans="1:23" ht="27" customHeight="1">
      <c r="A59" s="13" t="s">
        <v>21</v>
      </c>
      <c r="B59" s="22"/>
      <c r="C59" s="14"/>
      <c r="D59" s="11"/>
      <c r="E59" s="11"/>
      <c r="F59" s="11"/>
      <c r="G59" s="14"/>
      <c r="H59" s="11"/>
      <c r="I59" s="11"/>
      <c r="J59" s="11"/>
      <c r="K59" s="14"/>
      <c r="L59" s="11"/>
      <c r="M59" s="11"/>
      <c r="N59" s="11"/>
      <c r="O59" s="14"/>
      <c r="P59" s="11"/>
      <c r="Q59" s="11"/>
      <c r="R59" s="11"/>
      <c r="S59" s="35"/>
      <c r="T59" s="35"/>
      <c r="U59" s="35"/>
      <c r="V59" s="35"/>
      <c r="W59" s="15"/>
    </row>
    <row r="60" spans="1:23" ht="27" customHeight="1">
      <c r="A60" s="13" t="s">
        <v>22</v>
      </c>
      <c r="B60" s="22"/>
      <c r="C60" s="14"/>
      <c r="D60" s="11"/>
      <c r="E60" s="11"/>
      <c r="F60" s="11"/>
      <c r="G60" s="14"/>
      <c r="H60" s="11"/>
      <c r="I60" s="11"/>
      <c r="J60" s="11"/>
      <c r="K60" s="14"/>
      <c r="L60" s="11"/>
      <c r="M60" s="11"/>
      <c r="N60" s="11"/>
      <c r="O60" s="14"/>
      <c r="P60" s="11"/>
      <c r="Q60" s="11"/>
      <c r="R60" s="11"/>
      <c r="S60" s="35"/>
      <c r="T60" s="35"/>
      <c r="U60" s="35"/>
      <c r="V60" s="35"/>
      <c r="W60" s="15"/>
    </row>
    <row r="61" spans="1:23" ht="27" customHeight="1">
      <c r="A61" s="18" t="s">
        <v>58</v>
      </c>
      <c r="B61" s="22">
        <v>1180</v>
      </c>
      <c r="C61" s="14">
        <v>0</v>
      </c>
      <c r="D61" s="11"/>
      <c r="E61" s="11"/>
      <c r="F61" s="11"/>
      <c r="G61" s="14">
        <v>0</v>
      </c>
      <c r="H61" s="11"/>
      <c r="I61" s="11"/>
      <c r="J61" s="11"/>
      <c r="K61" s="14">
        <v>0</v>
      </c>
      <c r="L61" s="11"/>
      <c r="M61" s="11"/>
      <c r="N61" s="11"/>
      <c r="O61" s="14">
        <v>0</v>
      </c>
      <c r="P61" s="11"/>
      <c r="Q61" s="11"/>
      <c r="R61" s="11"/>
      <c r="S61" s="2"/>
      <c r="T61" s="2"/>
      <c r="U61" s="2"/>
      <c r="V61" s="2"/>
      <c r="W61" s="2"/>
    </row>
    <row r="62" spans="1:23" ht="27" customHeight="1">
      <c r="A62" s="18" t="s">
        <v>59</v>
      </c>
      <c r="B62" s="22">
        <v>1180</v>
      </c>
      <c r="C62" s="14">
        <v>300</v>
      </c>
      <c r="D62" s="11"/>
      <c r="E62" s="11">
        <v>100</v>
      </c>
      <c r="F62" s="11">
        <v>200</v>
      </c>
      <c r="G62" s="14">
        <v>300</v>
      </c>
      <c r="H62" s="11">
        <v>100</v>
      </c>
      <c r="I62" s="11">
        <v>100</v>
      </c>
      <c r="J62" s="11">
        <v>100</v>
      </c>
      <c r="K62" s="14">
        <v>300</v>
      </c>
      <c r="L62" s="11">
        <v>100</v>
      </c>
      <c r="M62" s="11">
        <v>100</v>
      </c>
      <c r="N62" s="11">
        <v>100</v>
      </c>
      <c r="O62" s="14">
        <v>280</v>
      </c>
      <c r="P62" s="11">
        <v>180</v>
      </c>
      <c r="Q62" s="11">
        <v>100</v>
      </c>
      <c r="R62" s="11"/>
      <c r="S62" s="35">
        <v>330.40000000000003</v>
      </c>
      <c r="T62" s="35">
        <v>354</v>
      </c>
      <c r="U62" s="35">
        <v>259.60000000000002</v>
      </c>
      <c r="V62" s="35">
        <v>236</v>
      </c>
      <c r="W62" s="15">
        <v>1180</v>
      </c>
    </row>
    <row r="63" spans="1:23" ht="27" customHeight="1">
      <c r="A63" s="13" t="s">
        <v>21</v>
      </c>
      <c r="B63" s="22"/>
      <c r="C63" s="14"/>
      <c r="D63" s="11"/>
      <c r="E63" s="11"/>
      <c r="F63" s="11"/>
      <c r="G63" s="14"/>
      <c r="H63" s="11"/>
      <c r="I63" s="11"/>
      <c r="J63" s="11"/>
      <c r="K63" s="14"/>
      <c r="L63" s="11"/>
      <c r="M63" s="11"/>
      <c r="N63" s="11"/>
      <c r="O63" s="14"/>
      <c r="P63" s="11"/>
      <c r="Q63" s="11"/>
      <c r="R63" s="11"/>
      <c r="S63" s="35"/>
      <c r="T63" s="35"/>
      <c r="U63" s="35"/>
      <c r="V63" s="35"/>
      <c r="W63" s="15"/>
    </row>
    <row r="64" spans="1:23" ht="27" customHeight="1">
      <c r="A64" s="13" t="s">
        <v>22</v>
      </c>
      <c r="B64" s="22"/>
      <c r="C64" s="14"/>
      <c r="D64" s="11"/>
      <c r="E64" s="11"/>
      <c r="F64" s="11"/>
      <c r="G64" s="14"/>
      <c r="H64" s="11"/>
      <c r="I64" s="11"/>
      <c r="J64" s="11"/>
      <c r="K64" s="14"/>
      <c r="L64" s="11"/>
      <c r="M64" s="11"/>
      <c r="N64" s="11"/>
      <c r="O64" s="14"/>
      <c r="P64" s="11"/>
      <c r="Q64" s="11"/>
      <c r="R64" s="11"/>
      <c r="S64" s="35"/>
      <c r="T64" s="35"/>
      <c r="U64" s="35"/>
      <c r="V64" s="35"/>
      <c r="W64" s="15"/>
    </row>
    <row r="65" spans="1:23" ht="34.5" customHeight="1">
      <c r="A65" s="31" t="s">
        <v>60</v>
      </c>
      <c r="B65" s="22"/>
      <c r="C65" s="14">
        <v>0</v>
      </c>
      <c r="D65" s="11"/>
      <c r="E65" s="11"/>
      <c r="F65" s="11"/>
      <c r="G65" s="14">
        <v>0</v>
      </c>
      <c r="H65" s="11"/>
      <c r="I65" s="11"/>
      <c r="J65" s="11"/>
      <c r="K65" s="14">
        <v>0</v>
      </c>
      <c r="L65" s="11"/>
      <c r="M65" s="11"/>
      <c r="N65" s="11"/>
      <c r="O65" s="14">
        <v>0</v>
      </c>
      <c r="P65" s="11"/>
      <c r="Q65" s="11"/>
      <c r="R65" s="11"/>
      <c r="S65" s="2"/>
      <c r="T65" s="2"/>
      <c r="U65" s="2"/>
      <c r="V65" s="2"/>
      <c r="W65" s="2"/>
    </row>
    <row r="66" spans="1:23" ht="34.5" customHeight="1">
      <c r="A66" s="18" t="s">
        <v>61</v>
      </c>
      <c r="B66" s="22"/>
      <c r="C66" s="14">
        <v>0</v>
      </c>
      <c r="D66" s="11"/>
      <c r="E66" s="11"/>
      <c r="F66" s="11"/>
      <c r="G66" s="14">
        <v>0</v>
      </c>
      <c r="H66" s="11"/>
      <c r="I66" s="11"/>
      <c r="J66" s="11"/>
      <c r="K66" s="14">
        <v>0</v>
      </c>
      <c r="L66" s="11"/>
      <c r="M66" s="11"/>
      <c r="N66" s="11"/>
      <c r="O66" s="14">
        <v>0</v>
      </c>
      <c r="P66" s="11"/>
      <c r="Q66" s="11"/>
      <c r="R66" s="11"/>
      <c r="S66" s="2"/>
      <c r="T66" s="2"/>
      <c r="U66" s="2"/>
      <c r="V66" s="2"/>
      <c r="W66" s="2"/>
    </row>
    <row r="67" spans="1:23" ht="34.5" customHeight="1">
      <c r="A67" s="17" t="s">
        <v>62</v>
      </c>
      <c r="B67" s="22">
        <v>140</v>
      </c>
      <c r="C67" s="14">
        <v>0</v>
      </c>
      <c r="D67" s="11"/>
      <c r="E67" s="11"/>
      <c r="F67" s="11"/>
      <c r="G67" s="14">
        <v>0</v>
      </c>
      <c r="H67" s="11"/>
      <c r="I67" s="11"/>
      <c r="J67" s="11"/>
      <c r="K67" s="14">
        <v>0</v>
      </c>
      <c r="L67" s="11"/>
      <c r="M67" s="11"/>
      <c r="N67" s="11"/>
      <c r="O67" s="14">
        <v>0</v>
      </c>
      <c r="P67" s="11"/>
      <c r="Q67" s="11"/>
      <c r="R67" s="11"/>
      <c r="S67" s="35"/>
      <c r="T67" s="35"/>
      <c r="U67" s="35"/>
      <c r="V67" s="35"/>
      <c r="W67" s="15"/>
    </row>
    <row r="68" spans="1:23" ht="34.5" customHeight="1">
      <c r="A68" s="17" t="s">
        <v>63</v>
      </c>
      <c r="B68" s="22">
        <v>80</v>
      </c>
      <c r="C68" s="14">
        <v>20</v>
      </c>
      <c r="D68" s="11"/>
      <c r="E68" s="11"/>
      <c r="F68" s="11">
        <v>20</v>
      </c>
      <c r="G68" s="14">
        <v>20</v>
      </c>
      <c r="H68" s="11"/>
      <c r="I68" s="11"/>
      <c r="J68" s="11">
        <v>20</v>
      </c>
      <c r="K68" s="14">
        <v>20</v>
      </c>
      <c r="L68" s="11"/>
      <c r="M68" s="11"/>
      <c r="N68" s="11">
        <v>20</v>
      </c>
      <c r="O68" s="14">
        <v>20</v>
      </c>
      <c r="P68" s="11"/>
      <c r="Q68" s="11">
        <v>20</v>
      </c>
      <c r="R68" s="11"/>
      <c r="S68" s="35">
        <v>22.400000000000002</v>
      </c>
      <c r="T68" s="35">
        <v>24</v>
      </c>
      <c r="U68" s="35">
        <v>17.600000000000001</v>
      </c>
      <c r="V68" s="35">
        <v>16</v>
      </c>
      <c r="W68" s="15">
        <v>80</v>
      </c>
    </row>
    <row r="69" spans="1:23" ht="34.5" customHeight="1">
      <c r="A69" s="13" t="s">
        <v>21</v>
      </c>
      <c r="B69" s="22"/>
      <c r="C69" s="14"/>
      <c r="D69" s="11"/>
      <c r="E69" s="11"/>
      <c r="F69" s="11"/>
      <c r="G69" s="14"/>
      <c r="H69" s="11"/>
      <c r="I69" s="11"/>
      <c r="J69" s="11"/>
      <c r="K69" s="14"/>
      <c r="L69" s="11"/>
      <c r="M69" s="11"/>
      <c r="N69" s="11"/>
      <c r="O69" s="14"/>
      <c r="P69" s="11"/>
      <c r="Q69" s="11"/>
      <c r="R69" s="11"/>
      <c r="S69" s="35"/>
      <c r="T69" s="35"/>
      <c r="U69" s="35"/>
      <c r="V69" s="35"/>
      <c r="W69" s="15"/>
    </row>
    <row r="70" spans="1:23" ht="34.5" customHeight="1">
      <c r="A70" s="13" t="s">
        <v>22</v>
      </c>
      <c r="B70" s="22"/>
      <c r="C70" s="14"/>
      <c r="D70" s="11"/>
      <c r="E70" s="11"/>
      <c r="F70" s="11"/>
      <c r="G70" s="14"/>
      <c r="H70" s="11"/>
      <c r="I70" s="11"/>
      <c r="J70" s="11"/>
      <c r="K70" s="14"/>
      <c r="L70" s="11"/>
      <c r="M70" s="11"/>
      <c r="N70" s="11"/>
      <c r="O70" s="14"/>
      <c r="P70" s="11"/>
      <c r="Q70" s="11"/>
      <c r="R70" s="11"/>
      <c r="S70" s="35"/>
      <c r="T70" s="35"/>
      <c r="U70" s="35"/>
      <c r="V70" s="35"/>
      <c r="W70" s="15"/>
    </row>
    <row r="71" spans="1:23" ht="34.5" customHeight="1">
      <c r="A71" s="23" t="s">
        <v>64</v>
      </c>
      <c r="B71" s="22">
        <v>60</v>
      </c>
      <c r="C71" s="14">
        <v>20</v>
      </c>
      <c r="D71" s="11"/>
      <c r="E71" s="11"/>
      <c r="F71" s="11">
        <v>20</v>
      </c>
      <c r="G71" s="14">
        <v>20</v>
      </c>
      <c r="H71" s="11"/>
      <c r="I71" s="11"/>
      <c r="J71" s="11">
        <v>20</v>
      </c>
      <c r="K71" s="14">
        <v>20</v>
      </c>
      <c r="L71" s="11"/>
      <c r="M71" s="11"/>
      <c r="N71" s="11">
        <v>20</v>
      </c>
      <c r="O71" s="14">
        <v>0</v>
      </c>
      <c r="P71" s="11"/>
      <c r="Q71" s="11"/>
      <c r="R71" s="11"/>
      <c r="S71" s="35">
        <v>16.8</v>
      </c>
      <c r="T71" s="35">
        <v>18</v>
      </c>
      <c r="U71" s="35">
        <v>13.2</v>
      </c>
      <c r="V71" s="35">
        <v>12</v>
      </c>
      <c r="W71" s="15">
        <v>60</v>
      </c>
    </row>
    <row r="72" spans="1:23" ht="27" customHeight="1">
      <c r="A72" s="13" t="s">
        <v>21</v>
      </c>
      <c r="B72" s="33"/>
      <c r="C72" s="14"/>
      <c r="D72" s="11"/>
      <c r="E72" s="11"/>
      <c r="F72" s="11"/>
      <c r="G72" s="14"/>
      <c r="H72" s="11"/>
      <c r="I72" s="11"/>
      <c r="J72" s="11"/>
      <c r="K72" s="14"/>
      <c r="L72" s="11"/>
      <c r="M72" s="11"/>
      <c r="N72" s="11"/>
      <c r="O72" s="14"/>
      <c r="P72" s="11"/>
      <c r="Q72" s="11"/>
      <c r="R72" s="11"/>
      <c r="S72" s="35"/>
      <c r="T72" s="35"/>
      <c r="U72" s="35"/>
      <c r="V72" s="35"/>
      <c r="W72" s="15"/>
    </row>
    <row r="73" spans="1:23" ht="27" customHeight="1">
      <c r="A73" s="13" t="s">
        <v>22</v>
      </c>
      <c r="B73" s="33"/>
      <c r="C73" s="14"/>
      <c r="D73" s="11"/>
      <c r="E73" s="11"/>
      <c r="F73" s="11"/>
      <c r="G73" s="14"/>
      <c r="H73" s="11"/>
      <c r="I73" s="11"/>
      <c r="J73" s="11"/>
      <c r="K73" s="14"/>
      <c r="L73" s="11"/>
      <c r="M73" s="11"/>
      <c r="N73" s="11"/>
      <c r="O73" s="14"/>
      <c r="P73" s="11"/>
      <c r="Q73" s="11"/>
      <c r="R73" s="11"/>
      <c r="S73" s="35"/>
      <c r="T73" s="35"/>
      <c r="U73" s="35"/>
      <c r="V73" s="35"/>
      <c r="W73" s="15"/>
    </row>
    <row r="74" spans="1:23" ht="27" customHeight="1">
      <c r="A74" s="24" t="s">
        <v>65</v>
      </c>
      <c r="B74" s="33"/>
      <c r="C74" s="14">
        <v>0</v>
      </c>
      <c r="D74" s="11"/>
      <c r="E74" s="11"/>
      <c r="F74" s="11"/>
      <c r="G74" s="14">
        <v>0</v>
      </c>
      <c r="H74" s="11"/>
      <c r="I74" s="11"/>
      <c r="J74" s="11"/>
      <c r="K74" s="14">
        <v>0</v>
      </c>
      <c r="L74" s="11"/>
      <c r="M74" s="11"/>
      <c r="N74" s="11"/>
      <c r="O74" s="14">
        <v>0</v>
      </c>
      <c r="P74" s="11"/>
      <c r="Q74" s="11"/>
      <c r="R74" s="11"/>
      <c r="S74" s="2"/>
      <c r="T74" s="2"/>
      <c r="U74" s="2"/>
      <c r="V74" s="2"/>
      <c r="W74" s="2"/>
    </row>
    <row r="75" spans="1:23" ht="27" customHeight="1">
      <c r="A75" s="24" t="s">
        <v>66</v>
      </c>
      <c r="B75" s="33"/>
      <c r="C75" s="14">
        <v>0</v>
      </c>
      <c r="D75" s="11"/>
      <c r="E75" s="11"/>
      <c r="F75" s="11"/>
      <c r="G75" s="14">
        <v>0</v>
      </c>
      <c r="H75" s="11"/>
      <c r="I75" s="11"/>
      <c r="J75" s="11"/>
      <c r="K75" s="14">
        <v>0</v>
      </c>
      <c r="L75" s="11"/>
      <c r="M75" s="11"/>
      <c r="N75" s="11"/>
      <c r="O75" s="14">
        <v>0</v>
      </c>
      <c r="P75" s="11"/>
      <c r="Q75" s="11"/>
      <c r="R75" s="11"/>
      <c r="S75" s="2"/>
      <c r="T75" s="2"/>
      <c r="U75" s="2"/>
      <c r="V75" s="2"/>
      <c r="W75" s="2"/>
    </row>
    <row r="76" spans="1:23" ht="27" customHeight="1">
      <c r="A76" s="118" t="s">
        <v>67</v>
      </c>
      <c r="B76" s="33">
        <v>120</v>
      </c>
      <c r="C76" s="14">
        <v>0</v>
      </c>
      <c r="D76" s="11"/>
      <c r="E76" s="11"/>
      <c r="F76" s="11"/>
      <c r="G76" s="14">
        <v>0</v>
      </c>
      <c r="H76" s="11"/>
      <c r="I76" s="11"/>
      <c r="J76" s="11"/>
      <c r="K76" s="14">
        <v>0</v>
      </c>
      <c r="L76" s="11"/>
      <c r="M76" s="11"/>
      <c r="N76" s="11"/>
      <c r="O76" s="14">
        <v>0</v>
      </c>
      <c r="P76" s="11"/>
      <c r="Q76" s="11"/>
      <c r="R76" s="11"/>
      <c r="S76" s="2"/>
      <c r="T76" s="2"/>
      <c r="U76" s="2"/>
      <c r="V76" s="2"/>
      <c r="W76" s="2"/>
    </row>
    <row r="77" spans="1:23" ht="27" customHeight="1">
      <c r="A77" s="17" t="s">
        <v>68</v>
      </c>
      <c r="B77" s="22">
        <v>120</v>
      </c>
      <c r="C77" s="14">
        <v>0</v>
      </c>
      <c r="D77" s="11"/>
      <c r="E77" s="11"/>
      <c r="F77" s="11"/>
      <c r="G77" s="14">
        <v>0</v>
      </c>
      <c r="H77" s="11"/>
      <c r="I77" s="11"/>
      <c r="J77" s="11"/>
      <c r="K77" s="14">
        <v>0</v>
      </c>
      <c r="L77" s="11"/>
      <c r="M77" s="11"/>
      <c r="N77" s="11"/>
      <c r="O77" s="14">
        <v>0</v>
      </c>
      <c r="P77" s="11"/>
      <c r="Q77" s="11"/>
      <c r="R77" s="11"/>
      <c r="S77" s="35"/>
      <c r="T77" s="35"/>
      <c r="U77" s="35"/>
      <c r="V77" s="35"/>
      <c r="W77" s="15"/>
    </row>
    <row r="78" spans="1:23" ht="27" customHeight="1">
      <c r="A78" s="32" t="s">
        <v>69</v>
      </c>
      <c r="B78" s="22">
        <v>120</v>
      </c>
      <c r="C78" s="14">
        <v>20</v>
      </c>
      <c r="D78" s="11"/>
      <c r="E78" s="11"/>
      <c r="F78" s="11">
        <v>20</v>
      </c>
      <c r="G78" s="14">
        <v>40</v>
      </c>
      <c r="H78" s="11"/>
      <c r="I78" s="11">
        <v>20</v>
      </c>
      <c r="J78" s="11">
        <v>20</v>
      </c>
      <c r="K78" s="14">
        <v>40</v>
      </c>
      <c r="L78" s="11"/>
      <c r="M78" s="11">
        <v>20</v>
      </c>
      <c r="N78" s="11">
        <v>20</v>
      </c>
      <c r="O78" s="14">
        <v>20</v>
      </c>
      <c r="P78" s="11">
        <v>20</v>
      </c>
      <c r="Q78" s="11"/>
      <c r="R78" s="11"/>
      <c r="S78" s="35">
        <v>33.6</v>
      </c>
      <c r="T78" s="35">
        <v>36</v>
      </c>
      <c r="U78" s="35">
        <v>26.4</v>
      </c>
      <c r="V78" s="35">
        <v>24</v>
      </c>
      <c r="W78" s="15">
        <v>120</v>
      </c>
    </row>
    <row r="79" spans="1:23" ht="27" customHeight="1">
      <c r="A79" s="13" t="s">
        <v>21</v>
      </c>
      <c r="B79" s="38"/>
      <c r="C79" s="39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2"/>
      <c r="T79" s="2"/>
      <c r="U79" s="2"/>
      <c r="V79" s="2"/>
      <c r="W79" s="2"/>
    </row>
    <row r="80" spans="1:23" ht="27" customHeight="1">
      <c r="A80" s="13" t="s">
        <v>22</v>
      </c>
      <c r="B80" s="38"/>
      <c r="C80" s="39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2"/>
      <c r="T80" s="2"/>
      <c r="U80" s="2"/>
      <c r="V80" s="2"/>
      <c r="W80" s="2"/>
    </row>
    <row r="81" spans="1:1" ht="27" customHeight="1"/>
    <row r="82" spans="1:1" ht="27" customHeight="1">
      <c r="A82" s="5" t="s">
        <v>70</v>
      </c>
    </row>
  </sheetData>
  <mergeCells count="9">
    <mergeCell ref="A41:A42"/>
    <mergeCell ref="B4:B5"/>
    <mergeCell ref="A1:R1"/>
    <mergeCell ref="A2:R2"/>
    <mergeCell ref="A4:A5"/>
    <mergeCell ref="D4:F4"/>
    <mergeCell ref="H4:J4"/>
    <mergeCell ref="L4:N4"/>
    <mergeCell ref="P4:R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1"/>
  <sheetViews>
    <sheetView topLeftCell="A10" workbookViewId="0">
      <selection activeCell="S11" sqref="S11"/>
    </sheetView>
  </sheetViews>
  <sheetFormatPr defaultRowHeight="21.75"/>
  <cols>
    <col min="1" max="1" width="32.42578125" style="41" customWidth="1"/>
    <col min="2" max="2" width="11.7109375" style="41" customWidth="1"/>
    <col min="3" max="3" width="34.28515625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361</v>
      </c>
    </row>
    <row r="2" spans="1:30">
      <c r="A2" s="42" t="s">
        <v>362</v>
      </c>
      <c r="B2" s="42"/>
      <c r="S2" s="43" t="s">
        <v>71</v>
      </c>
      <c r="T2" s="43"/>
      <c r="U2" s="43"/>
    </row>
    <row r="3" spans="1:30">
      <c r="A3" s="44" t="s">
        <v>427</v>
      </c>
      <c r="D3" s="44" t="s">
        <v>375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265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180" t="s">
        <v>87</v>
      </c>
      <c r="E5" s="180" t="s">
        <v>88</v>
      </c>
      <c r="F5" s="180" t="s">
        <v>4</v>
      </c>
      <c r="G5" s="180" t="s">
        <v>87</v>
      </c>
      <c r="H5" s="180" t="s">
        <v>88</v>
      </c>
      <c r="I5" s="180" t="s">
        <v>4</v>
      </c>
      <c r="J5" s="180" t="s">
        <v>87</v>
      </c>
      <c r="K5" s="180" t="s">
        <v>88</v>
      </c>
      <c r="L5" s="180" t="s">
        <v>4</v>
      </c>
      <c r="M5" s="205"/>
      <c r="N5" s="180" t="s">
        <v>87</v>
      </c>
      <c r="O5" s="180" t="s">
        <v>88</v>
      </c>
      <c r="P5" s="180" t="s">
        <v>4</v>
      </c>
      <c r="Q5" s="182"/>
      <c r="R5" s="209"/>
      <c r="S5" s="209"/>
      <c r="T5" s="209"/>
      <c r="U5" s="209"/>
      <c r="V5" s="181" t="s">
        <v>89</v>
      </c>
      <c r="W5" s="181" t="s">
        <v>90</v>
      </c>
      <c r="X5" s="181" t="s">
        <v>89</v>
      </c>
      <c r="Y5" s="181" t="s">
        <v>90</v>
      </c>
      <c r="Z5" s="181" t="s">
        <v>89</v>
      </c>
      <c r="AA5" s="181" t="s">
        <v>90</v>
      </c>
      <c r="AB5" s="181" t="s">
        <v>89</v>
      </c>
      <c r="AC5" s="181" t="s">
        <v>90</v>
      </c>
    </row>
    <row r="6" spans="1:30" s="58" customFormat="1" ht="22.5" thickBot="1">
      <c r="A6" s="142" t="s">
        <v>426</v>
      </c>
      <c r="B6" s="166" t="s">
        <v>84</v>
      </c>
      <c r="C6" s="201" t="s">
        <v>363</v>
      </c>
      <c r="D6" s="168">
        <v>21</v>
      </c>
      <c r="E6" s="168">
        <v>61</v>
      </c>
      <c r="F6" s="168">
        <v>82</v>
      </c>
      <c r="G6" s="168">
        <v>21</v>
      </c>
      <c r="H6" s="168">
        <v>61</v>
      </c>
      <c r="I6" s="168">
        <v>82</v>
      </c>
      <c r="J6" s="168">
        <v>21</v>
      </c>
      <c r="K6" s="168">
        <v>61</v>
      </c>
      <c r="L6" s="168">
        <v>82</v>
      </c>
      <c r="M6" s="168"/>
      <c r="N6" s="168"/>
      <c r="O6" s="168"/>
      <c r="P6" s="168"/>
      <c r="Q6" s="169"/>
      <c r="R6" s="170" t="s">
        <v>364</v>
      </c>
      <c r="S6" s="171" t="s">
        <v>123</v>
      </c>
      <c r="T6" s="172"/>
      <c r="U6" s="172" t="s">
        <v>123</v>
      </c>
      <c r="V6" s="57"/>
      <c r="W6" s="57"/>
      <c r="X6" s="57"/>
      <c r="Y6" s="57"/>
      <c r="Z6" s="57"/>
      <c r="AA6" s="57"/>
      <c r="AB6" s="57"/>
      <c r="AC6" s="57"/>
    </row>
    <row r="7" spans="1:30" ht="22.5" thickBot="1">
      <c r="A7" s="68" t="s">
        <v>335</v>
      </c>
      <c r="B7" s="69"/>
      <c r="C7" s="70"/>
      <c r="D7" s="71">
        <f t="shared" ref="D7:L7" si="0">SUM(D6:D6)</f>
        <v>21</v>
      </c>
      <c r="E7" s="71">
        <f t="shared" si="0"/>
        <v>61</v>
      </c>
      <c r="F7" s="71">
        <f t="shared" si="0"/>
        <v>82</v>
      </c>
      <c r="G7" s="71">
        <f t="shared" si="0"/>
        <v>21</v>
      </c>
      <c r="H7" s="71">
        <f t="shared" si="0"/>
        <v>61</v>
      </c>
      <c r="I7" s="71">
        <f t="shared" si="0"/>
        <v>82</v>
      </c>
      <c r="J7" s="71">
        <f t="shared" si="0"/>
        <v>21</v>
      </c>
      <c r="K7" s="71">
        <f t="shared" si="0"/>
        <v>61</v>
      </c>
      <c r="L7" s="71">
        <f t="shared" si="0"/>
        <v>82</v>
      </c>
      <c r="M7" s="71"/>
      <c r="N7" s="71"/>
      <c r="O7" s="71"/>
      <c r="P7" s="71"/>
      <c r="Q7" s="71"/>
      <c r="R7" s="71"/>
      <c r="S7" s="72"/>
      <c r="T7" s="71"/>
      <c r="U7" s="71"/>
      <c r="V7" s="89">
        <f t="shared" ref="V7:AC7" si="1">SUM(V6)</f>
        <v>0</v>
      </c>
      <c r="W7" s="89">
        <f t="shared" si="1"/>
        <v>0</v>
      </c>
      <c r="X7" s="89">
        <f t="shared" si="1"/>
        <v>0</v>
      </c>
      <c r="Y7" s="89">
        <f t="shared" si="1"/>
        <v>0</v>
      </c>
      <c r="Z7" s="89">
        <f t="shared" si="1"/>
        <v>0</v>
      </c>
      <c r="AA7" s="89">
        <f t="shared" si="1"/>
        <v>0</v>
      </c>
      <c r="AB7" s="89">
        <f t="shared" si="1"/>
        <v>0</v>
      </c>
      <c r="AC7" s="89">
        <f t="shared" si="1"/>
        <v>0</v>
      </c>
    </row>
    <row r="8" spans="1:30" s="81" customFormat="1">
      <c r="A8" s="73" t="s">
        <v>428</v>
      </c>
      <c r="B8" s="74" t="s">
        <v>84</v>
      </c>
      <c r="C8" s="196" t="s">
        <v>442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7"/>
      <c r="R8" s="49" t="s">
        <v>425</v>
      </c>
      <c r="S8" s="131"/>
      <c r="T8" s="76"/>
      <c r="U8" s="76" t="s">
        <v>123</v>
      </c>
      <c r="V8" s="80"/>
      <c r="W8" s="80"/>
      <c r="X8" s="80"/>
      <c r="Y8" s="80"/>
      <c r="Z8" s="80"/>
      <c r="AA8" s="80"/>
      <c r="AB8" s="80"/>
      <c r="AC8" s="80"/>
    </row>
    <row r="9" spans="1:30" s="81" customFormat="1">
      <c r="A9" s="82" t="s">
        <v>436</v>
      </c>
      <c r="B9" s="83" t="s">
        <v>84</v>
      </c>
      <c r="C9" s="84" t="s">
        <v>437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  <c r="R9" s="59" t="s">
        <v>438</v>
      </c>
      <c r="S9" s="66"/>
      <c r="T9" s="85"/>
      <c r="U9" s="85" t="s">
        <v>123</v>
      </c>
      <c r="V9" s="80"/>
      <c r="W9" s="80"/>
      <c r="X9" s="80"/>
      <c r="Y9" s="80"/>
      <c r="Z9" s="80"/>
      <c r="AA9" s="80"/>
      <c r="AB9" s="80"/>
      <c r="AC9" s="80"/>
    </row>
    <row r="10" spans="1:30" s="81" customFormat="1">
      <c r="A10" s="82" t="s">
        <v>439</v>
      </c>
      <c r="B10" s="83" t="s">
        <v>440</v>
      </c>
      <c r="C10" s="84" t="s">
        <v>441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  <c r="R10" s="59" t="s">
        <v>438</v>
      </c>
      <c r="S10" s="66"/>
      <c r="T10" s="85"/>
      <c r="U10" s="85" t="s">
        <v>123</v>
      </c>
      <c r="V10" s="80"/>
      <c r="W10" s="80"/>
      <c r="X10" s="80"/>
      <c r="Y10" s="80"/>
      <c r="Z10" s="80"/>
      <c r="AA10" s="80"/>
      <c r="AB10" s="80"/>
      <c r="AC10" s="80"/>
    </row>
    <row r="11" spans="1:30" s="81" customFormat="1">
      <c r="A11" s="59"/>
      <c r="B11" s="83"/>
      <c r="C11" s="8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6"/>
      <c r="R11" s="59"/>
      <c r="S11" s="66"/>
      <c r="T11" s="85"/>
      <c r="U11" s="85"/>
      <c r="V11" s="80"/>
      <c r="W11" s="80"/>
      <c r="X11" s="80"/>
      <c r="Y11" s="80"/>
      <c r="Z11" s="80"/>
      <c r="AA11" s="80"/>
      <c r="AB11" s="80"/>
      <c r="AC11" s="80"/>
    </row>
    <row r="12" spans="1:30" s="81" customFormat="1" ht="22.5" thickBot="1">
      <c r="A12" s="82"/>
      <c r="B12" s="83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  <c r="R12" s="59"/>
      <c r="S12" s="66"/>
      <c r="T12" s="85"/>
      <c r="U12" s="85"/>
      <c r="V12" s="80"/>
      <c r="W12" s="80"/>
      <c r="X12" s="80"/>
      <c r="Y12" s="80"/>
      <c r="Z12" s="80"/>
      <c r="AA12" s="80"/>
      <c r="AB12" s="80"/>
      <c r="AC12" s="80"/>
    </row>
    <row r="13" spans="1:30" ht="22.5" thickBot="1">
      <c r="A13" s="68" t="s">
        <v>387</v>
      </c>
      <c r="B13" s="69"/>
      <c r="C13" s="70"/>
      <c r="D13" s="71">
        <f t="shared" ref="D13:L13" si="2">SUM(D8:D12)</f>
        <v>0</v>
      </c>
      <c r="E13" s="71">
        <f t="shared" si="2"/>
        <v>0</v>
      </c>
      <c r="F13" s="71">
        <f t="shared" si="2"/>
        <v>0</v>
      </c>
      <c r="G13" s="71">
        <f t="shared" si="2"/>
        <v>0</v>
      </c>
      <c r="H13" s="71">
        <f t="shared" si="2"/>
        <v>0</v>
      </c>
      <c r="I13" s="71">
        <f>SUM(I8:I12)</f>
        <v>0</v>
      </c>
      <c r="J13" s="71">
        <f t="shared" si="2"/>
        <v>0</v>
      </c>
      <c r="K13" s="71">
        <f t="shared" si="2"/>
        <v>0</v>
      </c>
      <c r="L13" s="71">
        <f t="shared" si="2"/>
        <v>0</v>
      </c>
      <c r="M13" s="71"/>
      <c r="N13" s="71"/>
      <c r="O13" s="71"/>
      <c r="P13" s="71"/>
      <c r="Q13" s="71"/>
      <c r="R13" s="71"/>
      <c r="S13" s="72"/>
      <c r="T13" s="71">
        <f>SUM(T8:T12)</f>
        <v>0</v>
      </c>
      <c r="U13" s="71">
        <f>SUM(U8:U12)</f>
        <v>0</v>
      </c>
      <c r="V13" s="89">
        <f>SUM(V8:V12)</f>
        <v>0</v>
      </c>
      <c r="W13" s="89">
        <f t="shared" ref="W13:AC13" si="3">SUM(W8:W12)</f>
        <v>0</v>
      </c>
      <c r="X13" s="89">
        <f t="shared" si="3"/>
        <v>0</v>
      </c>
      <c r="Y13" s="89">
        <f t="shared" si="3"/>
        <v>0</v>
      </c>
      <c r="Z13" s="89">
        <f t="shared" si="3"/>
        <v>0</v>
      </c>
      <c r="AA13" s="89">
        <f t="shared" si="3"/>
        <v>0</v>
      </c>
      <c r="AB13" s="89">
        <f t="shared" si="3"/>
        <v>0</v>
      </c>
      <c r="AC13" s="89">
        <f t="shared" si="3"/>
        <v>0</v>
      </c>
      <c r="AD13" s="90">
        <f>SUM(V13:AC13)</f>
        <v>0</v>
      </c>
    </row>
    <row r="14" spans="1:30" s="81" customFormat="1">
      <c r="A14" s="91"/>
      <c r="B14" s="92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1"/>
      <c r="S14" s="95"/>
      <c r="T14" s="96"/>
      <c r="U14" s="96"/>
      <c r="V14" s="80"/>
      <c r="W14" s="80"/>
      <c r="X14" s="80"/>
      <c r="Y14" s="80"/>
      <c r="Z14" s="80"/>
      <c r="AA14" s="80"/>
      <c r="AB14" s="80"/>
      <c r="AC14" s="80"/>
    </row>
    <row r="15" spans="1:30" s="81" customFormat="1">
      <c r="A15" s="82"/>
      <c r="B15" s="83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6"/>
      <c r="R15" s="59"/>
      <c r="S15" s="87"/>
      <c r="T15" s="88"/>
      <c r="U15" s="88"/>
      <c r="V15" s="80"/>
      <c r="W15" s="80"/>
      <c r="X15" s="80"/>
      <c r="Y15" s="80"/>
      <c r="Z15" s="80"/>
      <c r="AA15" s="80"/>
      <c r="AB15" s="80"/>
      <c r="AC15" s="80"/>
    </row>
    <row r="16" spans="1:30" s="81" customFormat="1">
      <c r="A16" s="82"/>
      <c r="B16" s="83"/>
      <c r="C16" s="84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6"/>
      <c r="R16" s="59"/>
      <c r="S16" s="87"/>
      <c r="T16" s="88"/>
      <c r="U16" s="88"/>
      <c r="V16" s="80"/>
      <c r="W16" s="80"/>
      <c r="X16" s="80"/>
      <c r="Y16" s="80"/>
      <c r="Z16" s="80"/>
      <c r="AA16" s="80"/>
      <c r="AB16" s="80"/>
      <c r="AC16" s="80"/>
    </row>
    <row r="17" spans="1:29" s="81" customFormat="1">
      <c r="A17" s="59"/>
      <c r="B17" s="8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59"/>
      <c r="S17" s="87"/>
      <c r="T17" s="88"/>
      <c r="U17" s="88"/>
      <c r="V17" s="80"/>
      <c r="W17" s="80"/>
      <c r="X17" s="80"/>
      <c r="Y17" s="80"/>
      <c r="Z17" s="80"/>
      <c r="AA17" s="80"/>
      <c r="AB17" s="80"/>
      <c r="AC17" s="80"/>
    </row>
    <row r="18" spans="1:29" s="81" customFormat="1">
      <c r="A18" s="97"/>
      <c r="B18" s="98"/>
      <c r="C18" s="99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59"/>
      <c r="S18" s="101"/>
      <c r="T18" s="102"/>
      <c r="U18" s="102"/>
      <c r="V18" s="80"/>
      <c r="W18" s="80"/>
      <c r="X18" s="80"/>
      <c r="Y18" s="80"/>
      <c r="Z18" s="80"/>
      <c r="AA18" s="80"/>
      <c r="AB18" s="80"/>
      <c r="AC18" s="80"/>
    </row>
    <row r="19" spans="1:29" s="81" customFormat="1" ht="22.5" thickBot="1">
      <c r="A19" s="103"/>
      <c r="B19" s="104"/>
      <c r="C19" s="105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3"/>
      <c r="S19" s="107"/>
      <c r="T19" s="108"/>
      <c r="U19" s="108"/>
      <c r="V19" s="80"/>
      <c r="W19" s="80"/>
      <c r="X19" s="80"/>
      <c r="Y19" s="80"/>
      <c r="Z19" s="80"/>
      <c r="AA19" s="80"/>
      <c r="AB19" s="80"/>
      <c r="AC19" s="80"/>
    </row>
    <row r="20" spans="1:29" ht="22.5" thickBot="1">
      <c r="A20" s="68"/>
      <c r="B20" s="69"/>
      <c r="C20" s="70"/>
      <c r="D20" s="71">
        <f>SUM(D14:D19)</f>
        <v>0</v>
      </c>
      <c r="E20" s="71">
        <f t="shared" ref="E20:L20" si="4">SUM(E14:E19)</f>
        <v>0</v>
      </c>
      <c r="F20" s="71">
        <f>SUM(F14:F19)</f>
        <v>0</v>
      </c>
      <c r="G20" s="71">
        <f t="shared" si="4"/>
        <v>0</v>
      </c>
      <c r="H20" s="71">
        <f t="shared" si="4"/>
        <v>0</v>
      </c>
      <c r="I20" s="71">
        <f>SUM(I14:I19)</f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/>
      <c r="N20" s="71"/>
      <c r="O20" s="71"/>
      <c r="P20" s="71"/>
      <c r="Q20" s="71"/>
      <c r="R20" s="71"/>
      <c r="S20" s="72"/>
      <c r="T20" s="71">
        <f>SUM(T14:T19)</f>
        <v>0</v>
      </c>
      <c r="U20" s="71">
        <f>SUM(U14:U19)</f>
        <v>0</v>
      </c>
      <c r="V20" s="89">
        <f>SUM(V14:V19)</f>
        <v>0</v>
      </c>
      <c r="W20" s="89">
        <f t="shared" ref="W20:AC20" si="5">SUM(W14:W19)</f>
        <v>0</v>
      </c>
      <c r="X20" s="89">
        <f t="shared" si="5"/>
        <v>0</v>
      </c>
      <c r="Y20" s="89">
        <f t="shared" si="5"/>
        <v>0</v>
      </c>
      <c r="Z20" s="89">
        <f t="shared" si="5"/>
        <v>0</v>
      </c>
      <c r="AA20" s="89">
        <f t="shared" si="5"/>
        <v>0</v>
      </c>
      <c r="AB20" s="89">
        <f t="shared" si="5"/>
        <v>0</v>
      </c>
      <c r="AC20" s="89">
        <f t="shared" si="5"/>
        <v>0</v>
      </c>
    </row>
    <row r="21" spans="1:29">
      <c r="A21" s="109"/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</row>
    <row r="22" spans="1:29">
      <c r="A22" s="111" t="s">
        <v>4</v>
      </c>
      <c r="B22" s="111"/>
      <c r="C22" s="112"/>
      <c r="D22" s="111">
        <f>D7+D13+D20</f>
        <v>21</v>
      </c>
      <c r="E22" s="111">
        <f t="shared" ref="E22:L22" si="6">E7+E13+E20</f>
        <v>61</v>
      </c>
      <c r="F22" s="111">
        <f t="shared" si="6"/>
        <v>82</v>
      </c>
      <c r="G22" s="111">
        <f t="shared" si="6"/>
        <v>21</v>
      </c>
      <c r="H22" s="111">
        <f t="shared" si="6"/>
        <v>61</v>
      </c>
      <c r="I22" s="111">
        <f t="shared" si="6"/>
        <v>82</v>
      </c>
      <c r="J22" s="111">
        <f t="shared" si="6"/>
        <v>21</v>
      </c>
      <c r="K22" s="111">
        <f t="shared" si="6"/>
        <v>61</v>
      </c>
      <c r="L22" s="111">
        <f t="shared" si="6"/>
        <v>82</v>
      </c>
      <c r="M22" s="111" t="e">
        <f>M7+M13+M20+#REF!+#REF!+#REF!</f>
        <v>#REF!</v>
      </c>
      <c r="N22" s="111" t="e">
        <f>N7+N13+N20+#REF!+#REF!+#REF!</f>
        <v>#REF!</v>
      </c>
      <c r="O22" s="111" t="e">
        <f>O7+O13+O20+#REF!+#REF!+#REF!</f>
        <v>#REF!</v>
      </c>
      <c r="P22" s="111" t="e">
        <f>P7+P13+P20+#REF!+#REF!+#REF!</f>
        <v>#REF!</v>
      </c>
      <c r="Q22" s="111" t="e">
        <f>Q7+Q13+Q20+#REF!+#REF!+#REF!</f>
        <v>#REF!</v>
      </c>
      <c r="R22" s="112"/>
      <c r="S22" s="112"/>
      <c r="T22" s="111">
        <f>T7+T13</f>
        <v>0</v>
      </c>
      <c r="U22" s="111">
        <f>U7+U13</f>
        <v>0</v>
      </c>
      <c r="V22" s="113"/>
      <c r="W22" s="113"/>
      <c r="X22" s="113"/>
      <c r="Y22" s="113"/>
      <c r="Z22" s="113"/>
      <c r="AA22" s="113"/>
      <c r="AB22" s="113"/>
      <c r="AC22" s="113"/>
    </row>
    <row r="23" spans="1:29">
      <c r="A23" s="114"/>
      <c r="B23" s="114"/>
      <c r="C23" s="115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5"/>
      <c r="S23" s="115"/>
      <c r="T23" s="115"/>
      <c r="U23" s="115"/>
    </row>
    <row r="24" spans="1:29">
      <c r="A24" s="109"/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  <row r="25" spans="1:29">
      <c r="A25" s="109"/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9">
      <c r="A26" s="109"/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</row>
    <row r="30" spans="1:29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9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9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>
      <c r="A36" s="109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>
      <c r="A38" s="109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  <row r="39" spans="1:21">
      <c r="A39" s="109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  <row r="40" spans="1:21">
      <c r="A40" s="109"/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1">
      <c r="A41" s="109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</row>
  </sheetData>
  <mergeCells count="16"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  <mergeCell ref="J4:L4"/>
    <mergeCell ref="A4:A5"/>
    <mergeCell ref="B4:B5"/>
    <mergeCell ref="C4:C5"/>
    <mergeCell ref="D4:F4"/>
    <mergeCell ref="G4:I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6"/>
  <sheetViews>
    <sheetView topLeftCell="A4" workbookViewId="0">
      <pane ySplit="1005" topLeftCell="A16" activePane="bottomLeft"/>
      <selection activeCell="I5" sqref="I1:I1048576"/>
      <selection pane="bottomLeft" activeCell="J30" sqref="J30"/>
    </sheetView>
  </sheetViews>
  <sheetFormatPr defaultRowHeight="21.75"/>
  <cols>
    <col min="1" max="1" width="41" style="41" customWidth="1"/>
    <col min="2" max="2" width="7.7109375" style="41" customWidth="1"/>
    <col min="3" max="3" width="24" style="41" customWidth="1"/>
    <col min="4" max="8" width="4.5703125" style="41" customWidth="1"/>
    <col min="9" max="9" width="4.5703125" style="81" customWidth="1"/>
    <col min="10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30.42578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91</v>
      </c>
    </row>
    <row r="2" spans="1:30">
      <c r="A2" s="42" t="s">
        <v>92</v>
      </c>
      <c r="B2" s="42"/>
      <c r="S2" s="43" t="s">
        <v>71</v>
      </c>
      <c r="T2" s="43"/>
      <c r="U2" s="43"/>
    </row>
    <row r="3" spans="1:30">
      <c r="A3" s="44" t="s">
        <v>93</v>
      </c>
      <c r="B3" s="44" t="s">
        <v>94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46" t="s">
        <v>87</v>
      </c>
      <c r="E5" s="46" t="s">
        <v>88</v>
      </c>
      <c r="F5" s="46" t="s">
        <v>4</v>
      </c>
      <c r="G5" s="46" t="s">
        <v>87</v>
      </c>
      <c r="H5" s="46" t="s">
        <v>88</v>
      </c>
      <c r="I5" s="134" t="s">
        <v>4</v>
      </c>
      <c r="J5" s="46" t="s">
        <v>87</v>
      </c>
      <c r="K5" s="46" t="s">
        <v>88</v>
      </c>
      <c r="L5" s="46" t="s">
        <v>4</v>
      </c>
      <c r="M5" s="205"/>
      <c r="N5" s="46" t="s">
        <v>87</v>
      </c>
      <c r="O5" s="46" t="s">
        <v>88</v>
      </c>
      <c r="P5" s="46" t="s">
        <v>4</v>
      </c>
      <c r="Q5" s="47"/>
      <c r="R5" s="209"/>
      <c r="S5" s="209"/>
      <c r="T5" s="209"/>
      <c r="U5" s="209"/>
      <c r="V5" s="48" t="s">
        <v>89</v>
      </c>
      <c r="W5" s="48" t="s">
        <v>90</v>
      </c>
      <c r="X5" s="48" t="s">
        <v>89</v>
      </c>
      <c r="Y5" s="48" t="s">
        <v>90</v>
      </c>
      <c r="Z5" s="48" t="s">
        <v>89</v>
      </c>
      <c r="AA5" s="48" t="s">
        <v>90</v>
      </c>
      <c r="AB5" s="48" t="s">
        <v>89</v>
      </c>
      <c r="AC5" s="48" t="s">
        <v>90</v>
      </c>
    </row>
    <row r="6" spans="1:30" s="58" customFormat="1">
      <c r="A6" s="49" t="s">
        <v>145</v>
      </c>
      <c r="B6" s="50" t="s">
        <v>84</v>
      </c>
      <c r="C6" s="202" t="s">
        <v>146</v>
      </c>
      <c r="D6" s="52">
        <v>20</v>
      </c>
      <c r="E6" s="52">
        <v>0</v>
      </c>
      <c r="F6" s="52">
        <v>20</v>
      </c>
      <c r="G6" s="52">
        <v>20</v>
      </c>
      <c r="H6" s="52">
        <v>0</v>
      </c>
      <c r="I6" s="136">
        <v>20</v>
      </c>
      <c r="J6" s="52">
        <v>20</v>
      </c>
      <c r="K6" s="52">
        <v>0</v>
      </c>
      <c r="L6" s="52">
        <v>20</v>
      </c>
      <c r="M6" s="52"/>
      <c r="N6" s="52"/>
      <c r="O6" s="52"/>
      <c r="P6" s="52"/>
      <c r="Q6" s="53"/>
      <c r="R6" s="54" t="s">
        <v>147</v>
      </c>
      <c r="S6" s="161" t="s">
        <v>123</v>
      </c>
      <c r="T6" s="56"/>
      <c r="U6" s="56" t="s">
        <v>123</v>
      </c>
      <c r="V6" s="57"/>
      <c r="W6" s="57"/>
      <c r="X6" s="57"/>
      <c r="Y6" s="57">
        <v>20</v>
      </c>
      <c r="Z6" s="57"/>
      <c r="AA6" s="57"/>
      <c r="AB6" s="57"/>
      <c r="AC6" s="57"/>
    </row>
    <row r="7" spans="1:30" s="58" customFormat="1">
      <c r="A7" s="59" t="s">
        <v>152</v>
      </c>
      <c r="B7" s="60" t="s">
        <v>84</v>
      </c>
      <c r="C7" s="199" t="s">
        <v>153</v>
      </c>
      <c r="D7" s="62">
        <v>7</v>
      </c>
      <c r="E7" s="62">
        <v>13</v>
      </c>
      <c r="F7" s="62">
        <v>20</v>
      </c>
      <c r="G7" s="62">
        <v>7</v>
      </c>
      <c r="H7" s="62">
        <v>13</v>
      </c>
      <c r="I7" s="63">
        <v>20</v>
      </c>
      <c r="J7" s="63">
        <v>7</v>
      </c>
      <c r="K7" s="63">
        <v>13</v>
      </c>
      <c r="L7" s="63">
        <v>20</v>
      </c>
      <c r="M7" s="62"/>
      <c r="N7" s="62"/>
      <c r="O7" s="62"/>
      <c r="P7" s="62"/>
      <c r="Q7" s="64"/>
      <c r="R7" s="65" t="s">
        <v>154</v>
      </c>
      <c r="S7" s="87" t="s">
        <v>123</v>
      </c>
      <c r="T7" s="67"/>
      <c r="U7" s="67" t="s">
        <v>123</v>
      </c>
      <c r="V7" s="57"/>
      <c r="W7" s="57"/>
      <c r="X7" s="57"/>
      <c r="Y7" s="57">
        <v>20</v>
      </c>
      <c r="Z7" s="57"/>
      <c r="AA7" s="57"/>
      <c r="AB7" s="57"/>
      <c r="AC7" s="57"/>
    </row>
    <row r="8" spans="1:30" s="58" customFormat="1">
      <c r="A8" s="59" t="s">
        <v>171</v>
      </c>
      <c r="B8" s="60" t="s">
        <v>84</v>
      </c>
      <c r="C8" s="199" t="s">
        <v>172</v>
      </c>
      <c r="D8" s="62">
        <v>17</v>
      </c>
      <c r="E8" s="62">
        <v>6</v>
      </c>
      <c r="F8" s="62">
        <v>23</v>
      </c>
      <c r="G8" s="62">
        <v>17</v>
      </c>
      <c r="H8" s="62">
        <v>6</v>
      </c>
      <c r="I8" s="63">
        <v>23</v>
      </c>
      <c r="J8" s="63">
        <v>17</v>
      </c>
      <c r="K8" s="63">
        <v>6</v>
      </c>
      <c r="L8" s="63">
        <v>23</v>
      </c>
      <c r="M8" s="62"/>
      <c r="N8" s="62"/>
      <c r="O8" s="62"/>
      <c r="P8" s="62"/>
      <c r="Q8" s="64"/>
      <c r="R8" s="65" t="s">
        <v>147</v>
      </c>
      <c r="S8" s="87" t="s">
        <v>123</v>
      </c>
      <c r="T8" s="67"/>
      <c r="U8" s="67" t="s">
        <v>123</v>
      </c>
      <c r="V8" s="57"/>
      <c r="W8" s="57"/>
      <c r="X8" s="57"/>
      <c r="Y8" s="57">
        <v>23</v>
      </c>
      <c r="Z8" s="57"/>
      <c r="AA8" s="57"/>
      <c r="AB8" s="57"/>
      <c r="AC8" s="57"/>
    </row>
    <row r="9" spans="1:30" s="58" customFormat="1">
      <c r="A9" s="59" t="s">
        <v>177</v>
      </c>
      <c r="B9" s="60" t="s">
        <v>85</v>
      </c>
      <c r="C9" s="199" t="s">
        <v>194</v>
      </c>
      <c r="D9" s="62">
        <v>5</v>
      </c>
      <c r="E9" s="62">
        <v>15</v>
      </c>
      <c r="F9" s="62">
        <v>20</v>
      </c>
      <c r="G9" s="62">
        <v>5</v>
      </c>
      <c r="H9" s="62">
        <v>15</v>
      </c>
      <c r="I9" s="63">
        <v>20</v>
      </c>
      <c r="J9" s="62">
        <v>5</v>
      </c>
      <c r="K9" s="62">
        <v>15</v>
      </c>
      <c r="L9" s="62">
        <v>20</v>
      </c>
      <c r="M9" s="62"/>
      <c r="N9" s="62"/>
      <c r="O9" s="62"/>
      <c r="P9" s="62"/>
      <c r="Q9" s="64"/>
      <c r="R9" s="65" t="s">
        <v>157</v>
      </c>
      <c r="S9" s="87" t="s">
        <v>123</v>
      </c>
      <c r="T9" s="67" t="s">
        <v>123</v>
      </c>
      <c r="U9" s="67"/>
      <c r="V9" s="57"/>
      <c r="W9" s="57"/>
      <c r="X9" s="57"/>
      <c r="Y9" s="57"/>
      <c r="Z9" s="57">
        <v>20</v>
      </c>
      <c r="AA9" s="57"/>
      <c r="AB9" s="57"/>
      <c r="AC9" s="57"/>
    </row>
    <row r="10" spans="1:30" s="58" customFormat="1">
      <c r="A10" s="59" t="s">
        <v>193</v>
      </c>
      <c r="B10" s="60" t="s">
        <v>86</v>
      </c>
      <c r="C10" s="199" t="s">
        <v>179</v>
      </c>
      <c r="D10" s="62">
        <v>25</v>
      </c>
      <c r="E10" s="62">
        <v>0</v>
      </c>
      <c r="F10" s="62">
        <v>25</v>
      </c>
      <c r="G10" s="62">
        <v>25</v>
      </c>
      <c r="H10" s="62">
        <v>0</v>
      </c>
      <c r="I10" s="63">
        <v>25</v>
      </c>
      <c r="J10" s="62">
        <v>19</v>
      </c>
      <c r="K10" s="62">
        <v>0</v>
      </c>
      <c r="L10" s="62">
        <v>19</v>
      </c>
      <c r="M10" s="62"/>
      <c r="N10" s="62"/>
      <c r="O10" s="62"/>
      <c r="P10" s="62"/>
      <c r="Q10" s="64"/>
      <c r="R10" s="65" t="s">
        <v>195</v>
      </c>
      <c r="S10" s="87" t="s">
        <v>123</v>
      </c>
      <c r="T10" s="67" t="s">
        <v>123</v>
      </c>
      <c r="U10" s="67"/>
      <c r="V10" s="57"/>
      <c r="W10" s="57"/>
      <c r="X10" s="57"/>
      <c r="Y10" s="57"/>
      <c r="Z10" s="57"/>
      <c r="AA10" s="57"/>
      <c r="AB10" s="57">
        <v>25</v>
      </c>
      <c r="AC10" s="57"/>
    </row>
    <row r="11" spans="1:30" s="58" customFormat="1" ht="22.5" thickBot="1">
      <c r="A11" s="49" t="s">
        <v>223</v>
      </c>
      <c r="B11" s="50" t="s">
        <v>86</v>
      </c>
      <c r="C11" s="202" t="s">
        <v>222</v>
      </c>
      <c r="D11" s="52">
        <v>20</v>
      </c>
      <c r="E11" s="52">
        <v>0</v>
      </c>
      <c r="F11" s="52">
        <v>20</v>
      </c>
      <c r="G11" s="52">
        <v>20</v>
      </c>
      <c r="H11" s="52">
        <v>0</v>
      </c>
      <c r="I11" s="136">
        <v>20</v>
      </c>
      <c r="J11" s="52">
        <v>13</v>
      </c>
      <c r="K11" s="52">
        <v>0</v>
      </c>
      <c r="L11" s="52">
        <v>13</v>
      </c>
      <c r="M11" s="52"/>
      <c r="N11" s="52"/>
      <c r="O11" s="52"/>
      <c r="P11" s="52"/>
      <c r="Q11" s="53"/>
      <c r="R11" s="54" t="s">
        <v>157</v>
      </c>
      <c r="S11" s="78" t="s">
        <v>123</v>
      </c>
      <c r="T11" s="56" t="s">
        <v>123</v>
      </c>
      <c r="U11" s="56"/>
      <c r="V11" s="57"/>
      <c r="W11" s="57"/>
      <c r="X11" s="57"/>
      <c r="Y11" s="57"/>
      <c r="Z11" s="57"/>
      <c r="AA11" s="57"/>
      <c r="AB11" s="57">
        <v>20</v>
      </c>
      <c r="AC11" s="57"/>
    </row>
    <row r="12" spans="1:30" ht="22.5" thickBot="1">
      <c r="A12" s="71" t="s">
        <v>95</v>
      </c>
      <c r="B12" s="69"/>
      <c r="C12" s="70"/>
      <c r="D12" s="71">
        <f t="shared" ref="D12:L12" si="0">SUM(D6:D11)</f>
        <v>94</v>
      </c>
      <c r="E12" s="71">
        <f t="shared" si="0"/>
        <v>34</v>
      </c>
      <c r="F12" s="71">
        <f t="shared" si="0"/>
        <v>128</v>
      </c>
      <c r="G12" s="71">
        <f t="shared" si="0"/>
        <v>94</v>
      </c>
      <c r="H12" s="71">
        <f t="shared" si="0"/>
        <v>34</v>
      </c>
      <c r="I12" s="71">
        <f t="shared" si="0"/>
        <v>128</v>
      </c>
      <c r="J12" s="71">
        <f t="shared" si="0"/>
        <v>81</v>
      </c>
      <c r="K12" s="71">
        <f t="shared" si="0"/>
        <v>34</v>
      </c>
      <c r="L12" s="71">
        <f t="shared" si="0"/>
        <v>115</v>
      </c>
      <c r="M12" s="71"/>
      <c r="N12" s="71"/>
      <c r="O12" s="71"/>
      <c r="P12" s="71"/>
      <c r="Q12" s="71"/>
      <c r="R12" s="71"/>
      <c r="S12" s="72"/>
      <c r="T12" s="71"/>
      <c r="U12" s="71"/>
      <c r="V12" s="89">
        <f>SUM(V6:V11)</f>
        <v>0</v>
      </c>
      <c r="W12" s="89">
        <f t="shared" ref="W12:AC12" si="1">SUM(W6:W11)</f>
        <v>0</v>
      </c>
      <c r="X12" s="89">
        <f t="shared" si="1"/>
        <v>0</v>
      </c>
      <c r="Y12" s="89">
        <f t="shared" si="1"/>
        <v>63</v>
      </c>
      <c r="Z12" s="89">
        <f t="shared" si="1"/>
        <v>20</v>
      </c>
      <c r="AA12" s="89">
        <f t="shared" si="1"/>
        <v>0</v>
      </c>
      <c r="AB12" s="89">
        <f t="shared" si="1"/>
        <v>45</v>
      </c>
      <c r="AC12" s="89">
        <f t="shared" si="1"/>
        <v>0</v>
      </c>
      <c r="AD12" s="135">
        <f>SUM(V12:AC12)</f>
        <v>128</v>
      </c>
    </row>
    <row r="13" spans="1:30" s="81" customFormat="1">
      <c r="A13" s="49" t="s">
        <v>225</v>
      </c>
      <c r="B13" s="74" t="s">
        <v>83</v>
      </c>
      <c r="C13" s="196" t="s">
        <v>226</v>
      </c>
      <c r="D13" s="76">
        <v>12</v>
      </c>
      <c r="E13" s="76">
        <v>0</v>
      </c>
      <c r="F13" s="76">
        <v>12</v>
      </c>
      <c r="G13" s="76">
        <v>12</v>
      </c>
      <c r="H13" s="76">
        <v>0</v>
      </c>
      <c r="I13" s="76">
        <v>12</v>
      </c>
      <c r="J13" s="76">
        <v>12</v>
      </c>
      <c r="K13" s="76">
        <v>0</v>
      </c>
      <c r="L13" s="76">
        <v>12</v>
      </c>
      <c r="M13" s="76"/>
      <c r="N13" s="76"/>
      <c r="O13" s="76"/>
      <c r="P13" s="76"/>
      <c r="Q13" s="77"/>
      <c r="R13" s="49" t="s">
        <v>157</v>
      </c>
      <c r="S13" s="78" t="s">
        <v>123</v>
      </c>
      <c r="T13" s="76" t="s">
        <v>123</v>
      </c>
      <c r="U13" s="76"/>
      <c r="V13" s="80">
        <v>12</v>
      </c>
      <c r="W13" s="80"/>
      <c r="X13" s="80"/>
      <c r="Y13" s="80"/>
      <c r="Z13" s="80"/>
      <c r="AA13" s="80"/>
      <c r="AB13" s="80"/>
      <c r="AC13" s="80"/>
    </row>
    <row r="14" spans="1:30" s="58" customFormat="1" ht="22.5" thickBot="1">
      <c r="A14" s="59" t="s">
        <v>235</v>
      </c>
      <c r="B14" s="60" t="s">
        <v>86</v>
      </c>
      <c r="C14" s="199" t="s">
        <v>230</v>
      </c>
      <c r="D14" s="62">
        <v>29</v>
      </c>
      <c r="E14" s="62">
        <v>2</v>
      </c>
      <c r="F14" s="62">
        <v>31</v>
      </c>
      <c r="G14" s="62">
        <v>29</v>
      </c>
      <c r="H14" s="62">
        <v>2</v>
      </c>
      <c r="I14" s="63">
        <v>31</v>
      </c>
      <c r="J14" s="62">
        <v>27</v>
      </c>
      <c r="K14" s="62">
        <v>2</v>
      </c>
      <c r="L14" s="62">
        <v>29</v>
      </c>
      <c r="M14" s="62"/>
      <c r="N14" s="62"/>
      <c r="O14" s="62"/>
      <c r="P14" s="62"/>
      <c r="Q14" s="64"/>
      <c r="R14" s="65" t="s">
        <v>195</v>
      </c>
      <c r="S14" s="87" t="s">
        <v>123</v>
      </c>
      <c r="T14" s="67" t="s">
        <v>123</v>
      </c>
      <c r="U14" s="67"/>
      <c r="V14" s="57"/>
      <c r="W14" s="57"/>
      <c r="X14" s="57"/>
      <c r="Y14" s="57"/>
      <c r="Z14" s="57"/>
      <c r="AA14" s="57"/>
      <c r="AB14" s="57">
        <v>31</v>
      </c>
      <c r="AC14" s="57"/>
    </row>
    <row r="15" spans="1:30" ht="22.5" thickBot="1">
      <c r="A15" s="71" t="s">
        <v>96</v>
      </c>
      <c r="B15" s="69"/>
      <c r="C15" s="70"/>
      <c r="D15" s="71">
        <f t="shared" ref="D15:L15" si="2">SUM(D13:D14)</f>
        <v>41</v>
      </c>
      <c r="E15" s="71">
        <f t="shared" si="2"/>
        <v>2</v>
      </c>
      <c r="F15" s="71">
        <f t="shared" si="2"/>
        <v>43</v>
      </c>
      <c r="G15" s="71">
        <f t="shared" si="2"/>
        <v>41</v>
      </c>
      <c r="H15" s="71">
        <f t="shared" si="2"/>
        <v>2</v>
      </c>
      <c r="I15" s="71">
        <f t="shared" si="2"/>
        <v>43</v>
      </c>
      <c r="J15" s="71">
        <f t="shared" si="2"/>
        <v>39</v>
      </c>
      <c r="K15" s="71">
        <f t="shared" si="2"/>
        <v>2</v>
      </c>
      <c r="L15" s="71">
        <f t="shared" si="2"/>
        <v>41</v>
      </c>
      <c r="M15" s="71"/>
      <c r="N15" s="71"/>
      <c r="O15" s="71"/>
      <c r="P15" s="71"/>
      <c r="Q15" s="71"/>
      <c r="R15" s="71"/>
      <c r="S15" s="72"/>
      <c r="T15" s="71"/>
      <c r="U15" s="71"/>
      <c r="V15" s="89">
        <f>SUM(V13:V14)</f>
        <v>12</v>
      </c>
      <c r="W15" s="89">
        <f t="shared" ref="W15:AC15" si="3">SUM(W13:W14)</f>
        <v>0</v>
      </c>
      <c r="X15" s="89">
        <f t="shared" si="3"/>
        <v>0</v>
      </c>
      <c r="Y15" s="89">
        <f t="shared" si="3"/>
        <v>0</v>
      </c>
      <c r="Z15" s="89">
        <f t="shared" si="3"/>
        <v>0</v>
      </c>
      <c r="AA15" s="89">
        <f t="shared" si="3"/>
        <v>0</v>
      </c>
      <c r="AB15" s="89">
        <f t="shared" si="3"/>
        <v>31</v>
      </c>
      <c r="AC15" s="89">
        <f t="shared" si="3"/>
        <v>0</v>
      </c>
      <c r="AD15" s="90">
        <f>SUM(V15:AC15)</f>
        <v>43</v>
      </c>
    </row>
    <row r="16" spans="1:30" s="81" customFormat="1">
      <c r="A16" s="59" t="s">
        <v>248</v>
      </c>
      <c r="B16" s="83" t="s">
        <v>85</v>
      </c>
      <c r="C16" s="200" t="s">
        <v>249</v>
      </c>
      <c r="D16" s="85">
        <v>4</v>
      </c>
      <c r="E16" s="85">
        <v>17</v>
      </c>
      <c r="F16" s="85">
        <v>21</v>
      </c>
      <c r="G16" s="85">
        <v>4</v>
      </c>
      <c r="H16" s="85">
        <v>17</v>
      </c>
      <c r="I16" s="85">
        <v>21</v>
      </c>
      <c r="J16" s="85">
        <v>3</v>
      </c>
      <c r="K16" s="85">
        <v>17</v>
      </c>
      <c r="L16" s="85">
        <v>20</v>
      </c>
      <c r="M16" s="85"/>
      <c r="N16" s="85"/>
      <c r="O16" s="85"/>
      <c r="P16" s="85"/>
      <c r="Q16" s="86"/>
      <c r="R16" s="59" t="s">
        <v>157</v>
      </c>
      <c r="S16" s="87" t="s">
        <v>123</v>
      </c>
      <c r="T16" s="85" t="s">
        <v>123</v>
      </c>
      <c r="U16" s="85"/>
      <c r="V16" s="80"/>
      <c r="W16" s="80"/>
      <c r="X16" s="80"/>
      <c r="Y16" s="80"/>
      <c r="Z16" s="80">
        <v>20</v>
      </c>
      <c r="AA16" s="80"/>
      <c r="AB16" s="80"/>
      <c r="AC16" s="80"/>
    </row>
    <row r="17" spans="1:29" s="81" customFormat="1" ht="22.5" thickBot="1">
      <c r="A17" s="59" t="s">
        <v>235</v>
      </c>
      <c r="B17" s="83" t="s">
        <v>86</v>
      </c>
      <c r="C17" s="200" t="s">
        <v>272</v>
      </c>
      <c r="D17" s="85">
        <v>23</v>
      </c>
      <c r="E17" s="85">
        <v>2</v>
      </c>
      <c r="F17" s="85">
        <v>25</v>
      </c>
      <c r="G17" s="85">
        <v>23</v>
      </c>
      <c r="H17" s="85">
        <v>2</v>
      </c>
      <c r="I17" s="85">
        <v>25</v>
      </c>
      <c r="J17" s="85">
        <v>15</v>
      </c>
      <c r="K17" s="85">
        <v>2</v>
      </c>
      <c r="L17" s="85">
        <v>17</v>
      </c>
      <c r="M17" s="85"/>
      <c r="N17" s="85"/>
      <c r="O17" s="85"/>
      <c r="P17" s="85"/>
      <c r="Q17" s="86"/>
      <c r="R17" s="59" t="s">
        <v>157</v>
      </c>
      <c r="S17" s="87" t="s">
        <v>123</v>
      </c>
      <c r="T17" s="85" t="s">
        <v>123</v>
      </c>
      <c r="U17" s="88"/>
      <c r="V17" s="80"/>
      <c r="W17" s="80"/>
      <c r="X17" s="80"/>
      <c r="Y17" s="80"/>
      <c r="Z17" s="80"/>
      <c r="AA17" s="80"/>
      <c r="AB17" s="80"/>
      <c r="AC17" s="80"/>
    </row>
    <row r="18" spans="1:29" ht="22.5" thickBot="1">
      <c r="A18" s="68" t="s">
        <v>97</v>
      </c>
      <c r="B18" s="69"/>
      <c r="C18" s="70"/>
      <c r="D18" s="71">
        <f>SUM(D16:D17)</f>
        <v>27</v>
      </c>
      <c r="E18" s="71">
        <f t="shared" ref="E18:L18" si="4">SUM(E16:E17)</f>
        <v>19</v>
      </c>
      <c r="F18" s="71">
        <f t="shared" si="4"/>
        <v>46</v>
      </c>
      <c r="G18" s="71">
        <f t="shared" si="4"/>
        <v>27</v>
      </c>
      <c r="H18" s="71">
        <f t="shared" si="4"/>
        <v>19</v>
      </c>
      <c r="I18" s="71">
        <f t="shared" si="4"/>
        <v>46</v>
      </c>
      <c r="J18" s="71">
        <f t="shared" si="4"/>
        <v>18</v>
      </c>
      <c r="K18" s="71">
        <f t="shared" si="4"/>
        <v>19</v>
      </c>
      <c r="L18" s="71">
        <f t="shared" si="4"/>
        <v>37</v>
      </c>
      <c r="M18" s="71"/>
      <c r="N18" s="71"/>
      <c r="O18" s="71"/>
      <c r="P18" s="71"/>
      <c r="Q18" s="71"/>
      <c r="R18" s="71"/>
      <c r="S18" s="72"/>
      <c r="T18" s="71"/>
      <c r="U18" s="71"/>
      <c r="V18" s="89">
        <f t="shared" ref="V18:AC18" si="5">SUM(V10:V17)</f>
        <v>24</v>
      </c>
      <c r="W18" s="89">
        <f t="shared" si="5"/>
        <v>0</v>
      </c>
      <c r="X18" s="89">
        <f t="shared" si="5"/>
        <v>0</v>
      </c>
      <c r="Y18" s="89">
        <f t="shared" si="5"/>
        <v>63</v>
      </c>
      <c r="Z18" s="89">
        <f t="shared" si="5"/>
        <v>40</v>
      </c>
      <c r="AA18" s="89">
        <f t="shared" si="5"/>
        <v>0</v>
      </c>
      <c r="AB18" s="89">
        <f t="shared" si="5"/>
        <v>152</v>
      </c>
      <c r="AC18" s="89">
        <f t="shared" si="5"/>
        <v>0</v>
      </c>
    </row>
    <row r="19" spans="1:29" s="81" customFormat="1" ht="22.5" thickBot="1">
      <c r="A19" s="186" t="s">
        <v>412</v>
      </c>
      <c r="B19" s="98" t="s">
        <v>85</v>
      </c>
      <c r="C19" s="198" t="s">
        <v>413</v>
      </c>
      <c r="D19" s="100">
        <v>21</v>
      </c>
      <c r="E19" s="100">
        <v>0</v>
      </c>
      <c r="F19" s="100">
        <v>21</v>
      </c>
      <c r="G19" s="100">
        <v>21</v>
      </c>
      <c r="H19" s="100">
        <v>0</v>
      </c>
      <c r="I19" s="100">
        <v>21</v>
      </c>
      <c r="J19" s="100">
        <v>21</v>
      </c>
      <c r="K19" s="100">
        <v>0</v>
      </c>
      <c r="L19" s="100">
        <v>21</v>
      </c>
      <c r="M19" s="100"/>
      <c r="N19" s="100"/>
      <c r="O19" s="100"/>
      <c r="P19" s="100"/>
      <c r="Q19" s="187"/>
      <c r="R19" s="59" t="s">
        <v>157</v>
      </c>
      <c r="S19" s="140" t="s">
        <v>123</v>
      </c>
      <c r="T19" s="100" t="s">
        <v>123</v>
      </c>
      <c r="U19" s="102"/>
      <c r="V19" s="80"/>
      <c r="W19" s="80"/>
      <c r="X19" s="80"/>
      <c r="Y19" s="80"/>
      <c r="Z19" s="80"/>
      <c r="AA19" s="80"/>
      <c r="AB19" s="80"/>
      <c r="AC19" s="80"/>
    </row>
    <row r="20" spans="1:29" ht="22.5" thickBot="1">
      <c r="A20" s="68" t="s">
        <v>335</v>
      </c>
      <c r="B20" s="69"/>
      <c r="C20" s="70"/>
      <c r="D20" s="71">
        <f>D19</f>
        <v>21</v>
      </c>
      <c r="E20" s="71">
        <f t="shared" ref="E20:L20" si="6">E19</f>
        <v>0</v>
      </c>
      <c r="F20" s="71">
        <f t="shared" si="6"/>
        <v>21</v>
      </c>
      <c r="G20" s="71">
        <f t="shared" si="6"/>
        <v>21</v>
      </c>
      <c r="H20" s="71">
        <f t="shared" si="6"/>
        <v>0</v>
      </c>
      <c r="I20" s="71">
        <f t="shared" si="6"/>
        <v>21</v>
      </c>
      <c r="J20" s="71">
        <f t="shared" si="6"/>
        <v>21</v>
      </c>
      <c r="K20" s="71">
        <f t="shared" si="6"/>
        <v>0</v>
      </c>
      <c r="L20" s="71">
        <f t="shared" si="6"/>
        <v>21</v>
      </c>
      <c r="M20" s="71"/>
      <c r="N20" s="71"/>
      <c r="O20" s="71"/>
      <c r="P20" s="71"/>
      <c r="Q20" s="71"/>
      <c r="R20" s="71"/>
      <c r="S20" s="72"/>
      <c r="T20" s="71"/>
      <c r="U20" s="71"/>
      <c r="V20" s="89">
        <f t="shared" ref="V20:AC20" si="7">SUM(V12:V19)</f>
        <v>48</v>
      </c>
      <c r="W20" s="89">
        <f t="shared" si="7"/>
        <v>0</v>
      </c>
      <c r="X20" s="89">
        <f t="shared" si="7"/>
        <v>0</v>
      </c>
      <c r="Y20" s="89">
        <f t="shared" si="7"/>
        <v>126</v>
      </c>
      <c r="Z20" s="89">
        <f t="shared" si="7"/>
        <v>80</v>
      </c>
      <c r="AA20" s="89">
        <f t="shared" si="7"/>
        <v>0</v>
      </c>
      <c r="AB20" s="89">
        <f t="shared" si="7"/>
        <v>259</v>
      </c>
      <c r="AC20" s="89">
        <f t="shared" si="7"/>
        <v>0</v>
      </c>
    </row>
    <row r="21" spans="1:29" s="81" customFormat="1" ht="22.5" thickBot="1">
      <c r="A21" s="186" t="s">
        <v>422</v>
      </c>
      <c r="B21" s="98" t="s">
        <v>83</v>
      </c>
      <c r="C21" s="198" t="s">
        <v>423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87"/>
      <c r="R21" s="59" t="s">
        <v>424</v>
      </c>
      <c r="S21" s="140" t="s">
        <v>123</v>
      </c>
      <c r="T21" s="100" t="s">
        <v>123</v>
      </c>
      <c r="U21" s="102"/>
      <c r="V21" s="80"/>
      <c r="W21" s="80"/>
      <c r="X21" s="80"/>
      <c r="Y21" s="80"/>
      <c r="Z21" s="80"/>
      <c r="AA21" s="80"/>
      <c r="AB21" s="80"/>
      <c r="AC21" s="80"/>
    </row>
    <row r="22" spans="1:29" ht="22.5" thickBot="1">
      <c r="A22" s="68" t="s">
        <v>387</v>
      </c>
      <c r="B22" s="69"/>
      <c r="C22" s="70"/>
      <c r="D22" s="71">
        <f>D21</f>
        <v>0</v>
      </c>
      <c r="E22" s="71">
        <f t="shared" ref="E22:L22" si="8">E21</f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  <c r="I22" s="71">
        <f t="shared" si="8"/>
        <v>0</v>
      </c>
      <c r="J22" s="71">
        <f t="shared" si="8"/>
        <v>0</v>
      </c>
      <c r="K22" s="71">
        <f t="shared" si="8"/>
        <v>0</v>
      </c>
      <c r="L22" s="71">
        <f t="shared" si="8"/>
        <v>0</v>
      </c>
      <c r="M22" s="71"/>
      <c r="N22" s="71"/>
      <c r="O22" s="71"/>
      <c r="P22" s="71"/>
      <c r="Q22" s="71"/>
      <c r="R22" s="71"/>
      <c r="S22" s="72"/>
      <c r="T22" s="71"/>
      <c r="U22" s="71">
        <f t="shared" ref="U22:AC22" si="9">SUM(U12:U21)</f>
        <v>0</v>
      </c>
      <c r="V22" s="89">
        <f t="shared" si="9"/>
        <v>96</v>
      </c>
      <c r="W22" s="89">
        <f t="shared" si="9"/>
        <v>0</v>
      </c>
      <c r="X22" s="89">
        <f t="shared" si="9"/>
        <v>0</v>
      </c>
      <c r="Y22" s="89">
        <f t="shared" si="9"/>
        <v>252</v>
      </c>
      <c r="Z22" s="89">
        <f t="shared" si="9"/>
        <v>160</v>
      </c>
      <c r="AA22" s="89">
        <f t="shared" si="9"/>
        <v>0</v>
      </c>
      <c r="AB22" s="89">
        <f t="shared" si="9"/>
        <v>518</v>
      </c>
      <c r="AC22" s="89">
        <f t="shared" si="9"/>
        <v>0</v>
      </c>
    </row>
    <row r="23" spans="1:29" s="81" customFormat="1">
      <c r="A23" s="186" t="s">
        <v>235</v>
      </c>
      <c r="B23" s="98" t="s">
        <v>86</v>
      </c>
      <c r="C23" s="99" t="s">
        <v>474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87"/>
      <c r="R23" s="59" t="s">
        <v>157</v>
      </c>
      <c r="S23" s="140"/>
      <c r="T23" s="100" t="s">
        <v>123</v>
      </c>
      <c r="U23" s="102"/>
      <c r="V23" s="80"/>
      <c r="W23" s="80"/>
      <c r="X23" s="80"/>
      <c r="Y23" s="80"/>
      <c r="Z23" s="80"/>
      <c r="AA23" s="80"/>
      <c r="AB23" s="80"/>
      <c r="AC23" s="80"/>
    </row>
    <row r="24" spans="1:29" s="81" customFormat="1">
      <c r="A24" s="97"/>
      <c r="B24" s="98"/>
      <c r="C24" s="99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59"/>
      <c r="S24" s="140"/>
      <c r="T24" s="100"/>
      <c r="U24" s="102"/>
      <c r="V24" s="80"/>
      <c r="W24" s="80"/>
      <c r="X24" s="80"/>
      <c r="Y24" s="80"/>
      <c r="Z24" s="80"/>
      <c r="AA24" s="80"/>
      <c r="AB24" s="80"/>
      <c r="AC24" s="80"/>
    </row>
    <row r="25" spans="1:29" s="81" customFormat="1" ht="22.5" thickBot="1">
      <c r="A25" s="103"/>
      <c r="B25" s="104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3"/>
      <c r="S25" s="141"/>
      <c r="T25" s="106"/>
      <c r="U25" s="108"/>
      <c r="V25" s="80"/>
      <c r="W25" s="80"/>
      <c r="X25" s="80"/>
      <c r="Y25" s="80"/>
      <c r="Z25" s="80"/>
      <c r="AA25" s="80"/>
      <c r="AB25" s="80"/>
      <c r="AC25" s="80"/>
    </row>
    <row r="26" spans="1:29" ht="22.5" thickBot="1">
      <c r="A26" s="68" t="s">
        <v>387</v>
      </c>
      <c r="B26" s="69"/>
      <c r="C26" s="70"/>
      <c r="D26" s="71">
        <f>SUM(D23:D25)</f>
        <v>0</v>
      </c>
      <c r="E26" s="71">
        <f t="shared" ref="E26:L26" si="10">SUM(E23:E25)</f>
        <v>0</v>
      </c>
      <c r="F26" s="71">
        <f t="shared" si="10"/>
        <v>0</v>
      </c>
      <c r="G26" s="71">
        <f t="shared" si="10"/>
        <v>0</v>
      </c>
      <c r="H26" s="71">
        <f t="shared" si="10"/>
        <v>0</v>
      </c>
      <c r="I26" s="71">
        <f t="shared" si="10"/>
        <v>0</v>
      </c>
      <c r="J26" s="71">
        <f t="shared" si="10"/>
        <v>0</v>
      </c>
      <c r="K26" s="71">
        <f t="shared" si="10"/>
        <v>0</v>
      </c>
      <c r="L26" s="71">
        <f t="shared" si="10"/>
        <v>0</v>
      </c>
      <c r="M26" s="71"/>
      <c r="N26" s="71"/>
      <c r="O26" s="71"/>
      <c r="P26" s="71"/>
      <c r="Q26" s="71"/>
      <c r="R26" s="71"/>
      <c r="S26" s="72"/>
      <c r="T26" s="71"/>
      <c r="U26" s="71">
        <f t="shared" ref="U26:AC26" si="11">SUM(U16:U25)</f>
        <v>0</v>
      </c>
      <c r="V26" s="89">
        <f t="shared" si="11"/>
        <v>168</v>
      </c>
      <c r="W26" s="89">
        <f t="shared" si="11"/>
        <v>0</v>
      </c>
      <c r="X26" s="89">
        <f t="shared" si="11"/>
        <v>0</v>
      </c>
      <c r="Y26" s="89">
        <f t="shared" si="11"/>
        <v>441</v>
      </c>
      <c r="Z26" s="89">
        <f t="shared" si="11"/>
        <v>300</v>
      </c>
      <c r="AA26" s="89">
        <f t="shared" si="11"/>
        <v>0</v>
      </c>
      <c r="AB26" s="89">
        <f t="shared" si="11"/>
        <v>929</v>
      </c>
      <c r="AC26" s="89">
        <f t="shared" si="11"/>
        <v>0</v>
      </c>
    </row>
    <row r="27" spans="1:29">
      <c r="A27" s="109"/>
      <c r="B27" s="109"/>
      <c r="C27" s="110"/>
      <c r="D27" s="110"/>
      <c r="E27" s="110"/>
      <c r="F27" s="110"/>
      <c r="G27" s="110"/>
      <c r="H27" s="110"/>
      <c r="I27" s="137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9">
      <c r="A28" s="111" t="s">
        <v>4</v>
      </c>
      <c r="B28" s="111"/>
      <c r="C28" s="112"/>
      <c r="D28" s="111">
        <f>D12+D15+D18+D20+D22+D26</f>
        <v>183</v>
      </c>
      <c r="E28" s="111">
        <f t="shared" ref="E28:L28" si="12">E12+E15+E18+E20+E22+E26</f>
        <v>55</v>
      </c>
      <c r="F28" s="111">
        <f t="shared" si="12"/>
        <v>238</v>
      </c>
      <c r="G28" s="111">
        <f t="shared" si="12"/>
        <v>183</v>
      </c>
      <c r="H28" s="111">
        <f t="shared" si="12"/>
        <v>55</v>
      </c>
      <c r="I28" s="111">
        <f t="shared" si="12"/>
        <v>238</v>
      </c>
      <c r="J28" s="111">
        <f t="shared" si="12"/>
        <v>159</v>
      </c>
      <c r="K28" s="111">
        <f t="shared" si="12"/>
        <v>55</v>
      </c>
      <c r="L28" s="111">
        <f t="shared" si="12"/>
        <v>214</v>
      </c>
      <c r="M28" s="111" t="e">
        <f>#REF!+M15+M26+#REF!+#REF!+#REF!</f>
        <v>#REF!</v>
      </c>
      <c r="N28" s="111" t="e">
        <f>#REF!+N15+N26+#REF!+#REF!+#REF!</f>
        <v>#REF!</v>
      </c>
      <c r="O28" s="111" t="e">
        <f>#REF!+O15+O26+#REF!+#REF!+#REF!</f>
        <v>#REF!</v>
      </c>
      <c r="P28" s="111" t="e">
        <f>#REF!+P15+P26+#REF!+#REF!+#REF!</f>
        <v>#REF!</v>
      </c>
      <c r="Q28" s="111" t="e">
        <f>#REF!+Q15+Q26+#REF!+#REF!+#REF!</f>
        <v>#REF!</v>
      </c>
      <c r="R28" s="112"/>
      <c r="S28" s="112"/>
      <c r="T28" s="111"/>
      <c r="U28" s="111"/>
      <c r="V28" s="113"/>
      <c r="W28" s="113"/>
      <c r="X28" s="113"/>
      <c r="Y28" s="113"/>
      <c r="Z28" s="113"/>
      <c r="AA28" s="113"/>
      <c r="AB28" s="113"/>
      <c r="AC28" s="113"/>
    </row>
    <row r="29" spans="1:29">
      <c r="A29" s="109"/>
      <c r="B29" s="109"/>
      <c r="C29" s="110"/>
      <c r="D29" s="110"/>
      <c r="E29" s="110"/>
      <c r="F29" s="110"/>
      <c r="G29" s="110"/>
      <c r="H29" s="110"/>
      <c r="I29" s="137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9">
      <c r="A30" s="109"/>
      <c r="B30" s="109"/>
      <c r="C30" s="110"/>
      <c r="D30" s="110"/>
      <c r="E30" s="110"/>
      <c r="F30" s="110"/>
      <c r="G30" s="110"/>
      <c r="H30" s="110"/>
      <c r="I30" s="137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9">
      <c r="A31" s="109"/>
      <c r="B31" s="109"/>
      <c r="C31" s="110"/>
      <c r="D31" s="110"/>
      <c r="E31" s="110"/>
      <c r="F31" s="110"/>
      <c r="G31" s="110"/>
      <c r="H31" s="110"/>
      <c r="I31" s="137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37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>
      <c r="A36" s="109"/>
      <c r="B36" s="109"/>
      <c r="C36" s="110"/>
      <c r="D36" s="110"/>
      <c r="E36" s="110"/>
      <c r="F36" s="110"/>
      <c r="G36" s="110"/>
      <c r="H36" s="110"/>
      <c r="I36" s="137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37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>
      <c r="A38" s="109"/>
      <c r="B38" s="109"/>
      <c r="C38" s="110"/>
      <c r="D38" s="110"/>
      <c r="E38" s="110"/>
      <c r="F38" s="110"/>
      <c r="G38" s="110"/>
      <c r="H38" s="110"/>
      <c r="I38" s="137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  <row r="39" spans="1:21">
      <c r="A39" s="109"/>
      <c r="B39" s="109"/>
      <c r="C39" s="110"/>
      <c r="D39" s="110"/>
      <c r="E39" s="110"/>
      <c r="F39" s="110"/>
      <c r="G39" s="110"/>
      <c r="H39" s="110"/>
      <c r="I39" s="137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  <row r="40" spans="1:21">
      <c r="A40" s="109"/>
      <c r="B40" s="109"/>
      <c r="C40" s="110"/>
      <c r="D40" s="110"/>
      <c r="E40" s="110"/>
      <c r="F40" s="110"/>
      <c r="G40" s="110"/>
      <c r="H40" s="110"/>
      <c r="I40" s="137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1">
      <c r="A41" s="109"/>
      <c r="B41" s="109"/>
      <c r="C41" s="110"/>
      <c r="D41" s="110"/>
      <c r="E41" s="110"/>
      <c r="F41" s="110"/>
      <c r="G41" s="110"/>
      <c r="H41" s="110"/>
      <c r="I41" s="137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</row>
    <row r="42" spans="1:21">
      <c r="A42" s="109"/>
      <c r="B42" s="109"/>
      <c r="C42" s="110"/>
      <c r="D42" s="110"/>
      <c r="E42" s="110"/>
      <c r="F42" s="110"/>
      <c r="G42" s="110"/>
      <c r="H42" s="110"/>
      <c r="I42" s="137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</row>
    <row r="43" spans="1:21">
      <c r="A43" s="109"/>
      <c r="B43" s="109"/>
      <c r="C43" s="110"/>
      <c r="D43" s="110"/>
      <c r="E43" s="110"/>
      <c r="F43" s="110"/>
      <c r="G43" s="110"/>
      <c r="H43" s="110"/>
      <c r="I43" s="137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</row>
    <row r="44" spans="1:21">
      <c r="A44" s="109"/>
      <c r="B44" s="109"/>
      <c r="C44" s="110"/>
      <c r="D44" s="110"/>
      <c r="E44" s="110"/>
      <c r="F44" s="110"/>
      <c r="G44" s="110"/>
      <c r="H44" s="110"/>
      <c r="I44" s="137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</row>
    <row r="45" spans="1:21">
      <c r="A45" s="109"/>
      <c r="B45" s="109"/>
      <c r="C45" s="110"/>
      <c r="D45" s="110"/>
      <c r="E45" s="110"/>
      <c r="F45" s="110"/>
      <c r="G45" s="110"/>
      <c r="H45" s="110"/>
      <c r="I45" s="137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</row>
    <row r="46" spans="1:21">
      <c r="A46" s="109"/>
      <c r="B46" s="109"/>
      <c r="C46" s="110"/>
      <c r="D46" s="110"/>
      <c r="E46" s="110"/>
      <c r="F46" s="110"/>
      <c r="G46" s="110"/>
      <c r="H46" s="110"/>
      <c r="I46" s="137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</row>
  </sheetData>
  <mergeCells count="16">
    <mergeCell ref="J4:L4"/>
    <mergeCell ref="A4:A5"/>
    <mergeCell ref="B4:B5"/>
    <mergeCell ref="C4:C5"/>
    <mergeCell ref="D4:F4"/>
    <mergeCell ref="G4:I4"/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5"/>
  <sheetViews>
    <sheetView topLeftCell="A10" workbookViewId="0">
      <selection activeCell="C6" sqref="C6"/>
    </sheetView>
  </sheetViews>
  <sheetFormatPr defaultRowHeight="21.75"/>
  <cols>
    <col min="1" max="1" width="41" style="41" customWidth="1"/>
    <col min="2" max="2" width="7.7109375" style="41" customWidth="1"/>
    <col min="3" max="3" width="22.85546875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30.285156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98</v>
      </c>
    </row>
    <row r="2" spans="1:30">
      <c r="A2" s="42" t="s">
        <v>102</v>
      </c>
      <c r="B2" s="42"/>
      <c r="S2" s="43" t="s">
        <v>71</v>
      </c>
      <c r="T2" s="43"/>
      <c r="U2" s="43"/>
    </row>
    <row r="3" spans="1:30">
      <c r="A3" s="44" t="s">
        <v>99</v>
      </c>
      <c r="B3" s="44" t="s">
        <v>100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46" t="s">
        <v>87</v>
      </c>
      <c r="E5" s="46" t="s">
        <v>88</v>
      </c>
      <c r="F5" s="46" t="s">
        <v>4</v>
      </c>
      <c r="G5" s="46" t="s">
        <v>87</v>
      </c>
      <c r="H5" s="46" t="s">
        <v>88</v>
      </c>
      <c r="I5" s="46" t="s">
        <v>4</v>
      </c>
      <c r="J5" s="46" t="s">
        <v>87</v>
      </c>
      <c r="K5" s="46" t="s">
        <v>88</v>
      </c>
      <c r="L5" s="46" t="s">
        <v>4</v>
      </c>
      <c r="M5" s="205"/>
      <c r="N5" s="46" t="s">
        <v>87</v>
      </c>
      <c r="O5" s="46" t="s">
        <v>88</v>
      </c>
      <c r="P5" s="46" t="s">
        <v>4</v>
      </c>
      <c r="Q5" s="47"/>
      <c r="R5" s="209"/>
      <c r="S5" s="209"/>
      <c r="T5" s="209"/>
      <c r="U5" s="209"/>
      <c r="V5" s="48" t="s">
        <v>89</v>
      </c>
      <c r="W5" s="48" t="s">
        <v>90</v>
      </c>
      <c r="X5" s="48" t="s">
        <v>89</v>
      </c>
      <c r="Y5" s="48" t="s">
        <v>90</v>
      </c>
      <c r="Z5" s="48" t="s">
        <v>89</v>
      </c>
      <c r="AA5" s="48" t="s">
        <v>90</v>
      </c>
      <c r="AB5" s="48" t="s">
        <v>89</v>
      </c>
      <c r="AC5" s="48" t="s">
        <v>90</v>
      </c>
    </row>
    <row r="6" spans="1:30" s="81" customFormat="1" ht="22.5" thickBot="1">
      <c r="A6" s="49" t="s">
        <v>224</v>
      </c>
      <c r="B6" s="74" t="s">
        <v>85</v>
      </c>
      <c r="C6" s="196" t="s">
        <v>210</v>
      </c>
      <c r="D6" s="76">
        <v>9</v>
      </c>
      <c r="E6" s="76">
        <v>0</v>
      </c>
      <c r="F6" s="76">
        <v>9</v>
      </c>
      <c r="G6" s="76">
        <v>9</v>
      </c>
      <c r="H6" s="76">
        <v>0</v>
      </c>
      <c r="I6" s="76">
        <v>9</v>
      </c>
      <c r="J6" s="76">
        <v>9</v>
      </c>
      <c r="K6" s="76">
        <v>0</v>
      </c>
      <c r="L6" s="76">
        <v>9</v>
      </c>
      <c r="M6" s="76"/>
      <c r="N6" s="76"/>
      <c r="O6" s="76"/>
      <c r="P6" s="76"/>
      <c r="Q6" s="77"/>
      <c r="R6" s="49" t="s">
        <v>157</v>
      </c>
      <c r="S6" s="78" t="s">
        <v>123</v>
      </c>
      <c r="T6" s="76" t="s">
        <v>123</v>
      </c>
      <c r="U6" s="76"/>
      <c r="V6" s="80"/>
      <c r="W6" s="80"/>
      <c r="X6" s="80"/>
      <c r="Y6" s="80"/>
      <c r="Z6" s="80">
        <v>9</v>
      </c>
      <c r="AA6" s="80"/>
      <c r="AB6" s="80"/>
      <c r="AC6" s="80"/>
    </row>
    <row r="7" spans="1:30" ht="22.5" thickBot="1">
      <c r="A7" s="71" t="s">
        <v>96</v>
      </c>
      <c r="B7" s="69"/>
      <c r="C7" s="70"/>
      <c r="D7" s="71">
        <f t="shared" ref="D7:L7" si="0">SUM(D6:D6)</f>
        <v>9</v>
      </c>
      <c r="E7" s="71">
        <f t="shared" si="0"/>
        <v>0</v>
      </c>
      <c r="F7" s="71">
        <f t="shared" si="0"/>
        <v>9</v>
      </c>
      <c r="G7" s="71">
        <f t="shared" si="0"/>
        <v>9</v>
      </c>
      <c r="H7" s="71">
        <f t="shared" si="0"/>
        <v>0</v>
      </c>
      <c r="I7" s="71">
        <f t="shared" si="0"/>
        <v>9</v>
      </c>
      <c r="J7" s="71">
        <f t="shared" si="0"/>
        <v>9</v>
      </c>
      <c r="K7" s="71">
        <f t="shared" si="0"/>
        <v>0</v>
      </c>
      <c r="L7" s="71">
        <f t="shared" si="0"/>
        <v>9</v>
      </c>
      <c r="M7" s="71"/>
      <c r="N7" s="71"/>
      <c r="O7" s="71"/>
      <c r="P7" s="71"/>
      <c r="Q7" s="71"/>
      <c r="R7" s="71"/>
      <c r="S7" s="72"/>
      <c r="T7" s="71">
        <f t="shared" ref="T7:AC7" si="1">SUM(T6:T6)</f>
        <v>0</v>
      </c>
      <c r="U7" s="71">
        <f t="shared" si="1"/>
        <v>0</v>
      </c>
      <c r="V7" s="89">
        <f t="shared" si="1"/>
        <v>0</v>
      </c>
      <c r="W7" s="89">
        <f t="shared" si="1"/>
        <v>0</v>
      </c>
      <c r="X7" s="89">
        <f t="shared" si="1"/>
        <v>0</v>
      </c>
      <c r="Y7" s="89">
        <f t="shared" si="1"/>
        <v>0</v>
      </c>
      <c r="Z7" s="89">
        <f t="shared" si="1"/>
        <v>9</v>
      </c>
      <c r="AA7" s="89">
        <f t="shared" si="1"/>
        <v>0</v>
      </c>
      <c r="AB7" s="89">
        <f t="shared" si="1"/>
        <v>0</v>
      </c>
      <c r="AC7" s="89">
        <f t="shared" si="1"/>
        <v>0</v>
      </c>
      <c r="AD7" s="90">
        <f>SUM(V7:AC7)</f>
        <v>9</v>
      </c>
    </row>
    <row r="8" spans="1:30" s="81" customFormat="1" ht="22.5" thickBot="1">
      <c r="A8" s="91" t="s">
        <v>281</v>
      </c>
      <c r="B8" s="92" t="s">
        <v>84</v>
      </c>
      <c r="C8" s="197" t="s">
        <v>282</v>
      </c>
      <c r="D8" s="94">
        <v>4</v>
      </c>
      <c r="E8" s="94">
        <v>16</v>
      </c>
      <c r="F8" s="94">
        <v>20</v>
      </c>
      <c r="G8" s="94">
        <v>4</v>
      </c>
      <c r="H8" s="94">
        <v>16</v>
      </c>
      <c r="I8" s="94">
        <v>20</v>
      </c>
      <c r="J8" s="94">
        <v>4</v>
      </c>
      <c r="K8" s="94">
        <v>16</v>
      </c>
      <c r="L8" s="94">
        <v>20</v>
      </c>
      <c r="M8" s="94"/>
      <c r="N8" s="94"/>
      <c r="O8" s="94"/>
      <c r="P8" s="94"/>
      <c r="Q8" s="94"/>
      <c r="R8" s="91" t="s">
        <v>283</v>
      </c>
      <c r="S8" s="139" t="s">
        <v>123</v>
      </c>
      <c r="T8" s="94"/>
      <c r="U8" s="94" t="s">
        <v>123</v>
      </c>
      <c r="V8" s="80"/>
      <c r="W8" s="80"/>
      <c r="X8" s="80"/>
      <c r="Y8" s="80"/>
      <c r="Z8" s="80"/>
      <c r="AA8" s="80"/>
      <c r="AB8" s="80"/>
      <c r="AC8" s="80"/>
    </row>
    <row r="9" spans="1:30" ht="22.5" thickBot="1">
      <c r="A9" s="71" t="s">
        <v>97</v>
      </c>
      <c r="B9" s="69"/>
      <c r="C9" s="70"/>
      <c r="D9" s="71">
        <f>SUM(D8)</f>
        <v>4</v>
      </c>
      <c r="E9" s="71">
        <f t="shared" ref="E9:L9" si="2">SUM(E8)</f>
        <v>16</v>
      </c>
      <c r="F9" s="71">
        <f t="shared" si="2"/>
        <v>20</v>
      </c>
      <c r="G9" s="71">
        <f t="shared" si="2"/>
        <v>4</v>
      </c>
      <c r="H9" s="71">
        <f t="shared" si="2"/>
        <v>16</v>
      </c>
      <c r="I9" s="71">
        <f t="shared" si="2"/>
        <v>20</v>
      </c>
      <c r="J9" s="71">
        <f t="shared" si="2"/>
        <v>4</v>
      </c>
      <c r="K9" s="71">
        <f t="shared" si="2"/>
        <v>16</v>
      </c>
      <c r="L9" s="71">
        <f t="shared" si="2"/>
        <v>20</v>
      </c>
      <c r="M9" s="71"/>
      <c r="N9" s="71"/>
      <c r="O9" s="71"/>
      <c r="P9" s="71"/>
      <c r="Q9" s="71"/>
      <c r="R9" s="71"/>
      <c r="S9" s="72"/>
      <c r="T9" s="71">
        <f>SUM(T3:T8)</f>
        <v>0</v>
      </c>
      <c r="U9" s="71">
        <f>SUM(U3:U8)</f>
        <v>0</v>
      </c>
      <c r="V9" s="89">
        <f>SUM(V3:V8)</f>
        <v>0</v>
      </c>
      <c r="W9" s="89">
        <f t="shared" ref="W9:AC9" si="3">SUM(W3:W8)</f>
        <v>0</v>
      </c>
      <c r="X9" s="89">
        <f t="shared" si="3"/>
        <v>0</v>
      </c>
      <c r="Y9" s="89">
        <f t="shared" si="3"/>
        <v>0</v>
      </c>
      <c r="Z9" s="89">
        <f t="shared" si="3"/>
        <v>18</v>
      </c>
      <c r="AA9" s="89">
        <f t="shared" si="3"/>
        <v>0</v>
      </c>
      <c r="AB9" s="89">
        <f t="shared" si="3"/>
        <v>0</v>
      </c>
      <c r="AC9" s="89">
        <f t="shared" si="3"/>
        <v>0</v>
      </c>
    </row>
    <row r="10" spans="1:30" s="81" customFormat="1">
      <c r="A10" s="59" t="s">
        <v>281</v>
      </c>
      <c r="B10" s="83" t="s">
        <v>84</v>
      </c>
      <c r="C10" s="200" t="s">
        <v>405</v>
      </c>
      <c r="D10" s="85">
        <v>5</v>
      </c>
      <c r="E10" s="85">
        <v>15</v>
      </c>
      <c r="F10" s="85">
        <v>20</v>
      </c>
      <c r="G10" s="85">
        <v>5</v>
      </c>
      <c r="H10" s="85">
        <v>15</v>
      </c>
      <c r="I10" s="85">
        <v>20</v>
      </c>
      <c r="J10" s="85">
        <v>5</v>
      </c>
      <c r="K10" s="85">
        <v>15</v>
      </c>
      <c r="L10" s="85">
        <v>20</v>
      </c>
      <c r="M10" s="85"/>
      <c r="N10" s="85"/>
      <c r="O10" s="85"/>
      <c r="P10" s="85"/>
      <c r="Q10" s="86"/>
      <c r="R10" s="59" t="s">
        <v>154</v>
      </c>
      <c r="S10" s="66" t="s">
        <v>123</v>
      </c>
      <c r="T10" s="85"/>
      <c r="U10" s="85" t="s">
        <v>123</v>
      </c>
      <c r="V10" s="80"/>
      <c r="W10" s="80"/>
      <c r="X10" s="80"/>
      <c r="Y10" s="80"/>
      <c r="Z10" s="80"/>
      <c r="AA10" s="80"/>
      <c r="AB10" s="80"/>
      <c r="AC10" s="80"/>
    </row>
    <row r="11" spans="1:30" s="81" customFormat="1">
      <c r="A11" s="59"/>
      <c r="B11" s="83"/>
      <c r="C11" s="8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59"/>
      <c r="S11" s="66"/>
      <c r="T11" s="85"/>
      <c r="U11" s="85"/>
      <c r="V11" s="80"/>
      <c r="W11" s="80"/>
      <c r="X11" s="80"/>
      <c r="Y11" s="80"/>
      <c r="Z11" s="80"/>
      <c r="AA11" s="80"/>
      <c r="AB11" s="80"/>
      <c r="AC11" s="80"/>
    </row>
    <row r="12" spans="1:30" s="81" customFormat="1">
      <c r="A12" s="97"/>
      <c r="B12" s="98"/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59"/>
      <c r="S12" s="140"/>
      <c r="T12" s="100"/>
      <c r="U12" s="100"/>
      <c r="V12" s="80"/>
      <c r="W12" s="80"/>
      <c r="X12" s="80"/>
      <c r="Y12" s="80"/>
      <c r="Z12" s="80"/>
      <c r="AA12" s="80"/>
      <c r="AB12" s="80"/>
      <c r="AC12" s="80"/>
    </row>
    <row r="13" spans="1:30" s="81" customFormat="1" ht="22.5" thickBot="1">
      <c r="A13" s="103"/>
      <c r="B13" s="104"/>
      <c r="C13" s="105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3"/>
      <c r="S13" s="141"/>
      <c r="T13" s="106"/>
      <c r="U13" s="106"/>
      <c r="V13" s="80"/>
      <c r="W13" s="80"/>
      <c r="X13" s="80"/>
      <c r="Y13" s="80"/>
      <c r="Z13" s="80"/>
      <c r="AA13" s="80"/>
      <c r="AB13" s="80"/>
      <c r="AC13" s="80"/>
    </row>
    <row r="14" spans="1:30" ht="22.5" thickBot="1">
      <c r="A14" s="68" t="s">
        <v>335</v>
      </c>
      <c r="B14" s="69"/>
      <c r="C14" s="70"/>
      <c r="D14" s="71">
        <f>SUM(D10:D13)</f>
        <v>5</v>
      </c>
      <c r="E14" s="71">
        <f t="shared" ref="E14:L14" si="4">SUM(E10:E13)</f>
        <v>15</v>
      </c>
      <c r="F14" s="71">
        <f t="shared" si="4"/>
        <v>20</v>
      </c>
      <c r="G14" s="71">
        <f t="shared" si="4"/>
        <v>5</v>
      </c>
      <c r="H14" s="71">
        <f t="shared" si="4"/>
        <v>15</v>
      </c>
      <c r="I14" s="71">
        <f t="shared" si="4"/>
        <v>20</v>
      </c>
      <c r="J14" s="71">
        <f t="shared" si="4"/>
        <v>5</v>
      </c>
      <c r="K14" s="71">
        <f t="shared" si="4"/>
        <v>15</v>
      </c>
      <c r="L14" s="71">
        <f t="shared" si="4"/>
        <v>20</v>
      </c>
      <c r="M14" s="71"/>
      <c r="N14" s="71"/>
      <c r="O14" s="71"/>
      <c r="P14" s="71"/>
      <c r="Q14" s="71"/>
      <c r="R14" s="71"/>
      <c r="S14" s="72"/>
      <c r="T14" s="71">
        <f>SUM(T8:T13)</f>
        <v>0</v>
      </c>
      <c r="U14" s="71">
        <f>SUM(U8:U13)</f>
        <v>0</v>
      </c>
      <c r="V14" s="89">
        <f>SUM(V8:V13)</f>
        <v>0</v>
      </c>
      <c r="W14" s="89">
        <f t="shared" ref="W14:AC14" si="5">SUM(W8:W13)</f>
        <v>0</v>
      </c>
      <c r="X14" s="89">
        <f t="shared" si="5"/>
        <v>0</v>
      </c>
      <c r="Y14" s="89">
        <f t="shared" si="5"/>
        <v>0</v>
      </c>
      <c r="Z14" s="89">
        <f t="shared" si="5"/>
        <v>18</v>
      </c>
      <c r="AA14" s="89">
        <f t="shared" si="5"/>
        <v>0</v>
      </c>
      <c r="AB14" s="89">
        <f t="shared" si="5"/>
        <v>0</v>
      </c>
      <c r="AC14" s="89">
        <f t="shared" si="5"/>
        <v>0</v>
      </c>
    </row>
    <row r="15" spans="1:30">
      <c r="A15" s="109"/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</row>
    <row r="16" spans="1:30">
      <c r="A16" s="111" t="s">
        <v>4</v>
      </c>
      <c r="B16" s="111"/>
      <c r="C16" s="112"/>
      <c r="D16" s="111">
        <f>D7+D9+D14</f>
        <v>18</v>
      </c>
      <c r="E16" s="111">
        <f t="shared" ref="E16:L16" si="6">E7+E9+E14</f>
        <v>31</v>
      </c>
      <c r="F16" s="111">
        <f t="shared" si="6"/>
        <v>49</v>
      </c>
      <c r="G16" s="111">
        <f t="shared" si="6"/>
        <v>18</v>
      </c>
      <c r="H16" s="111">
        <f t="shared" si="6"/>
        <v>31</v>
      </c>
      <c r="I16" s="111">
        <f t="shared" si="6"/>
        <v>49</v>
      </c>
      <c r="J16" s="111">
        <f t="shared" si="6"/>
        <v>18</v>
      </c>
      <c r="K16" s="111">
        <f t="shared" si="6"/>
        <v>31</v>
      </c>
      <c r="L16" s="111">
        <f t="shared" si="6"/>
        <v>49</v>
      </c>
      <c r="M16" s="111" t="e">
        <f>#REF!+M7+M14+#REF!+#REF!+#REF!</f>
        <v>#REF!</v>
      </c>
      <c r="N16" s="111" t="e">
        <f>#REF!+N7+N14+#REF!+#REF!+#REF!</f>
        <v>#REF!</v>
      </c>
      <c r="O16" s="111" t="e">
        <f>#REF!+O7+O14+#REF!+#REF!+#REF!</f>
        <v>#REF!</v>
      </c>
      <c r="P16" s="111" t="e">
        <f>#REF!+P7+P14+#REF!+#REF!+#REF!</f>
        <v>#REF!</v>
      </c>
      <c r="Q16" s="111" t="e">
        <f>#REF!+Q7+Q14+#REF!+#REF!+#REF!</f>
        <v>#REF!</v>
      </c>
      <c r="R16" s="112"/>
      <c r="S16" s="112"/>
      <c r="T16" s="111"/>
      <c r="U16" s="111"/>
      <c r="V16" s="113"/>
      <c r="W16" s="113"/>
      <c r="X16" s="113"/>
      <c r="Y16" s="113"/>
      <c r="Z16" s="113"/>
      <c r="AA16" s="113"/>
      <c r="AB16" s="113"/>
      <c r="AC16" s="113"/>
    </row>
    <row r="17" spans="1:21">
      <c r="A17" s="114"/>
      <c r="B17" s="114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5"/>
      <c r="S17" s="115"/>
      <c r="T17" s="115"/>
      <c r="U17" s="115"/>
    </row>
    <row r="18" spans="1:21">
      <c r="A18" s="109"/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1">
      <c r="A19" s="109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>
      <c r="A20" s="109"/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</row>
    <row r="24" spans="1:21">
      <c r="A24" s="109"/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  <row r="25" spans="1:21">
      <c r="A25" s="109"/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1">
      <c r="A26" s="109"/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</row>
    <row r="27" spans="1:21">
      <c r="A27" s="109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>
      <c r="A29" s="109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</sheetData>
  <mergeCells count="16">
    <mergeCell ref="J4:L4"/>
    <mergeCell ref="A4:A5"/>
    <mergeCell ref="B4:B5"/>
    <mergeCell ref="C4:C5"/>
    <mergeCell ref="D4:F4"/>
    <mergeCell ref="G4:I4"/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1"/>
  <sheetViews>
    <sheetView topLeftCell="A4" workbookViewId="0">
      <pane ySplit="1005" topLeftCell="A37" activePane="bottomLeft"/>
      <selection activeCell="I5" sqref="I1:I1048576"/>
      <selection pane="bottomLeft" activeCell="I34" sqref="I34"/>
    </sheetView>
  </sheetViews>
  <sheetFormatPr defaultRowHeight="21.75"/>
  <cols>
    <col min="1" max="1" width="41" style="41" customWidth="1"/>
    <col min="2" max="2" width="12.140625" style="41" customWidth="1"/>
    <col min="3" max="3" width="21.28515625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101</v>
      </c>
    </row>
    <row r="2" spans="1:30">
      <c r="A2" s="42" t="s">
        <v>103</v>
      </c>
      <c r="B2" s="42"/>
      <c r="S2" s="43" t="s">
        <v>71</v>
      </c>
      <c r="T2" s="43"/>
      <c r="U2" s="43"/>
    </row>
    <row r="3" spans="1:30">
      <c r="A3" s="44" t="s">
        <v>104</v>
      </c>
      <c r="B3" s="44" t="s">
        <v>105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265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46" t="s">
        <v>87</v>
      </c>
      <c r="E5" s="46" t="s">
        <v>88</v>
      </c>
      <c r="F5" s="46" t="s">
        <v>4</v>
      </c>
      <c r="G5" s="46" t="s">
        <v>87</v>
      </c>
      <c r="H5" s="46" t="s">
        <v>88</v>
      </c>
      <c r="I5" s="192" t="s">
        <v>4</v>
      </c>
      <c r="J5" s="46" t="s">
        <v>87</v>
      </c>
      <c r="K5" s="46" t="s">
        <v>88</v>
      </c>
      <c r="L5" s="46" t="s">
        <v>4</v>
      </c>
      <c r="M5" s="205"/>
      <c r="N5" s="46" t="s">
        <v>87</v>
      </c>
      <c r="O5" s="46" t="s">
        <v>88</v>
      </c>
      <c r="P5" s="46" t="s">
        <v>4</v>
      </c>
      <c r="Q5" s="47"/>
      <c r="R5" s="209"/>
      <c r="S5" s="209"/>
      <c r="T5" s="209"/>
      <c r="U5" s="209"/>
      <c r="V5" s="48" t="s">
        <v>89</v>
      </c>
      <c r="W5" s="48" t="s">
        <v>90</v>
      </c>
      <c r="X5" s="48" t="s">
        <v>89</v>
      </c>
      <c r="Y5" s="48" t="s">
        <v>90</v>
      </c>
      <c r="Z5" s="48" t="s">
        <v>89</v>
      </c>
      <c r="AA5" s="48" t="s">
        <v>90</v>
      </c>
      <c r="AB5" s="48" t="s">
        <v>89</v>
      </c>
      <c r="AC5" s="48" t="s">
        <v>90</v>
      </c>
    </row>
    <row r="6" spans="1:30" s="58" customFormat="1">
      <c r="A6" s="49" t="s">
        <v>250</v>
      </c>
      <c r="B6" s="50" t="s">
        <v>85</v>
      </c>
      <c r="C6" s="51" t="s">
        <v>227</v>
      </c>
      <c r="D6" s="52">
        <v>3</v>
      </c>
      <c r="E6" s="52">
        <v>0</v>
      </c>
      <c r="F6" s="52">
        <v>3</v>
      </c>
      <c r="G6" s="52">
        <v>3</v>
      </c>
      <c r="H6" s="52">
        <v>0</v>
      </c>
      <c r="I6" s="52">
        <v>3</v>
      </c>
      <c r="J6" s="52"/>
      <c r="K6" s="52"/>
      <c r="L6" s="52"/>
      <c r="M6" s="52"/>
      <c r="N6" s="52"/>
      <c r="O6" s="52"/>
      <c r="P6" s="52"/>
      <c r="Q6" s="53"/>
      <c r="R6" s="54" t="s">
        <v>157</v>
      </c>
      <c r="S6" s="55"/>
      <c r="T6" s="56" t="s">
        <v>123</v>
      </c>
      <c r="U6" s="56"/>
      <c r="V6" s="57"/>
      <c r="W6" s="57"/>
      <c r="X6" s="57"/>
      <c r="Y6" s="57"/>
      <c r="Z6" s="57">
        <v>3</v>
      </c>
      <c r="AA6" s="57"/>
      <c r="AB6" s="57"/>
      <c r="AC6" s="57"/>
    </row>
    <row r="7" spans="1:30" s="58" customFormat="1">
      <c r="A7" s="59" t="s">
        <v>251</v>
      </c>
      <c r="B7" s="60" t="s">
        <v>86</v>
      </c>
      <c r="C7" s="122" t="s">
        <v>279</v>
      </c>
      <c r="D7" s="62">
        <v>2</v>
      </c>
      <c r="E7" s="62">
        <v>0</v>
      </c>
      <c r="F7" s="62">
        <v>2</v>
      </c>
      <c r="G7" s="62">
        <v>2</v>
      </c>
      <c r="H7" s="62">
        <v>0</v>
      </c>
      <c r="I7" s="63">
        <v>2</v>
      </c>
      <c r="J7" s="63"/>
      <c r="K7" s="63"/>
      <c r="L7" s="63"/>
      <c r="M7" s="62"/>
      <c r="N7" s="62"/>
      <c r="O7" s="62"/>
      <c r="P7" s="62"/>
      <c r="Q7" s="64"/>
      <c r="R7" s="65" t="s">
        <v>157</v>
      </c>
      <c r="S7" s="66"/>
      <c r="T7" s="67" t="s">
        <v>123</v>
      </c>
      <c r="U7" s="67"/>
      <c r="V7" s="57"/>
      <c r="W7" s="57"/>
      <c r="X7" s="57"/>
      <c r="Y7" s="57"/>
      <c r="Z7" s="57"/>
      <c r="AA7" s="57"/>
      <c r="AB7" s="57">
        <v>2</v>
      </c>
      <c r="AC7" s="57"/>
    </row>
    <row r="8" spans="1:30" s="58" customFormat="1">
      <c r="A8" s="59" t="s">
        <v>252</v>
      </c>
      <c r="B8" s="60" t="s">
        <v>86</v>
      </c>
      <c r="C8" s="122" t="s">
        <v>279</v>
      </c>
      <c r="D8" s="62">
        <v>1</v>
      </c>
      <c r="E8" s="62">
        <v>0</v>
      </c>
      <c r="F8" s="62">
        <v>1</v>
      </c>
      <c r="G8" s="62">
        <v>1</v>
      </c>
      <c r="H8" s="62">
        <v>0</v>
      </c>
      <c r="I8" s="63">
        <v>1</v>
      </c>
      <c r="J8" s="63">
        <v>0</v>
      </c>
      <c r="K8" s="63">
        <v>0</v>
      </c>
      <c r="L8" s="63">
        <v>0</v>
      </c>
      <c r="M8" s="62"/>
      <c r="N8" s="62"/>
      <c r="O8" s="62"/>
      <c r="P8" s="62"/>
      <c r="Q8" s="64"/>
      <c r="R8" s="65" t="s">
        <v>157</v>
      </c>
      <c r="S8" s="66"/>
      <c r="T8" s="67" t="s">
        <v>123</v>
      </c>
      <c r="U8" s="67"/>
      <c r="V8" s="57"/>
      <c r="W8" s="57"/>
      <c r="X8" s="57"/>
      <c r="Y8" s="57"/>
      <c r="Z8" s="57"/>
      <c r="AA8" s="57"/>
      <c r="AB8" s="57">
        <v>1</v>
      </c>
      <c r="AC8" s="57"/>
    </row>
    <row r="9" spans="1:30" s="58" customFormat="1" ht="22.5" thickBot="1">
      <c r="A9" s="59" t="s">
        <v>253</v>
      </c>
      <c r="B9" s="60" t="s">
        <v>184</v>
      </c>
      <c r="C9" s="122" t="s">
        <v>280</v>
      </c>
      <c r="D9" s="62">
        <v>0</v>
      </c>
      <c r="E9" s="62">
        <v>1</v>
      </c>
      <c r="F9" s="62">
        <v>1</v>
      </c>
      <c r="G9" s="62">
        <v>0</v>
      </c>
      <c r="H9" s="62">
        <v>1</v>
      </c>
      <c r="I9" s="62">
        <v>1</v>
      </c>
      <c r="J9" s="62"/>
      <c r="K9" s="62"/>
      <c r="L9" s="62"/>
      <c r="M9" s="62"/>
      <c r="N9" s="62"/>
      <c r="O9" s="62"/>
      <c r="P9" s="62"/>
      <c r="Q9" s="64"/>
      <c r="R9" s="65" t="s">
        <v>157</v>
      </c>
      <c r="S9" s="66"/>
      <c r="T9" s="67" t="s">
        <v>123</v>
      </c>
      <c r="U9" s="67"/>
      <c r="V9" s="57">
        <v>1</v>
      </c>
      <c r="W9" s="57"/>
      <c r="X9" s="57"/>
      <c r="Y9" s="57"/>
      <c r="Z9" s="57"/>
      <c r="AA9" s="57"/>
      <c r="AB9" s="57"/>
      <c r="AC9" s="57"/>
    </row>
    <row r="10" spans="1:30" ht="22.5" thickBot="1">
      <c r="A10" s="68" t="s">
        <v>96</v>
      </c>
      <c r="B10" s="69"/>
      <c r="C10" s="70"/>
      <c r="D10" s="71">
        <f t="shared" ref="D10:L10" si="0">SUM(D6:D9)</f>
        <v>6</v>
      </c>
      <c r="E10" s="71">
        <f t="shared" si="0"/>
        <v>1</v>
      </c>
      <c r="F10" s="71">
        <f t="shared" si="0"/>
        <v>7</v>
      </c>
      <c r="G10" s="71">
        <f t="shared" si="0"/>
        <v>6</v>
      </c>
      <c r="H10" s="71">
        <f t="shared" si="0"/>
        <v>1</v>
      </c>
      <c r="I10" s="71">
        <f t="shared" si="0"/>
        <v>7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/>
      <c r="N10" s="71"/>
      <c r="O10" s="71"/>
      <c r="P10" s="71"/>
      <c r="Q10" s="71"/>
      <c r="R10" s="71"/>
      <c r="S10" s="72"/>
      <c r="T10" s="143"/>
      <c r="U10" s="143"/>
      <c r="V10" s="89">
        <f t="shared" ref="V10:AC10" si="1">SUM(V6:V9)</f>
        <v>1</v>
      </c>
      <c r="W10" s="89">
        <f t="shared" si="1"/>
        <v>0</v>
      </c>
      <c r="X10" s="89">
        <f t="shared" si="1"/>
        <v>0</v>
      </c>
      <c r="Y10" s="89">
        <f t="shared" si="1"/>
        <v>0</v>
      </c>
      <c r="Z10" s="89">
        <f t="shared" si="1"/>
        <v>3</v>
      </c>
      <c r="AA10" s="89">
        <f t="shared" si="1"/>
        <v>0</v>
      </c>
      <c r="AB10" s="89">
        <f t="shared" si="1"/>
        <v>3</v>
      </c>
      <c r="AC10" s="89">
        <f t="shared" si="1"/>
        <v>0</v>
      </c>
    </row>
    <row r="11" spans="1:30" s="81" customFormat="1">
      <c r="A11" s="73" t="s">
        <v>269</v>
      </c>
      <c r="B11" s="74" t="s">
        <v>184</v>
      </c>
      <c r="C11" s="75" t="s">
        <v>278</v>
      </c>
      <c r="D11" s="76">
        <v>0</v>
      </c>
      <c r="E11" s="76">
        <v>4</v>
      </c>
      <c r="F11" s="76">
        <v>4</v>
      </c>
      <c r="G11" s="76">
        <v>0</v>
      </c>
      <c r="H11" s="76">
        <v>4</v>
      </c>
      <c r="I11" s="76">
        <v>4</v>
      </c>
      <c r="J11" s="76"/>
      <c r="K11" s="76"/>
      <c r="L11" s="76"/>
      <c r="M11" s="76"/>
      <c r="N11" s="76"/>
      <c r="O11" s="76"/>
      <c r="P11" s="76"/>
      <c r="Q11" s="77"/>
      <c r="R11" s="49" t="s">
        <v>157</v>
      </c>
      <c r="S11" s="78"/>
      <c r="T11" s="76" t="s">
        <v>123</v>
      </c>
      <c r="U11" s="76"/>
      <c r="V11" s="80"/>
      <c r="W11" s="80"/>
      <c r="X11" s="80"/>
      <c r="Y11" s="80"/>
      <c r="Z11" s="80"/>
      <c r="AA11" s="80"/>
      <c r="AB11" s="80"/>
      <c r="AC11" s="80"/>
    </row>
    <row r="12" spans="1:30" s="81" customFormat="1">
      <c r="A12" s="82" t="s">
        <v>271</v>
      </c>
      <c r="B12" s="83" t="s">
        <v>86</v>
      </c>
      <c r="C12" s="200" t="s">
        <v>277</v>
      </c>
      <c r="D12" s="85">
        <v>1</v>
      </c>
      <c r="E12" s="85">
        <v>1</v>
      </c>
      <c r="F12" s="85">
        <v>2</v>
      </c>
      <c r="G12" s="85">
        <v>1</v>
      </c>
      <c r="H12" s="85">
        <v>1</v>
      </c>
      <c r="I12" s="85">
        <v>2</v>
      </c>
      <c r="J12" s="85">
        <v>1</v>
      </c>
      <c r="K12" s="85">
        <v>1</v>
      </c>
      <c r="L12" s="85">
        <v>2</v>
      </c>
      <c r="M12" s="85"/>
      <c r="N12" s="85"/>
      <c r="O12" s="85"/>
      <c r="P12" s="85"/>
      <c r="Q12" s="86"/>
      <c r="R12" s="59" t="s">
        <v>157</v>
      </c>
      <c r="S12" s="66" t="s">
        <v>123</v>
      </c>
      <c r="T12" s="85" t="s">
        <v>123</v>
      </c>
      <c r="U12" s="85"/>
      <c r="V12" s="80"/>
      <c r="W12" s="80"/>
      <c r="X12" s="80"/>
      <c r="Y12" s="80"/>
      <c r="Z12" s="80"/>
      <c r="AA12" s="80"/>
      <c r="AB12" s="80"/>
      <c r="AC12" s="80"/>
    </row>
    <row r="13" spans="1:30" s="81" customFormat="1" ht="22.5" thickBot="1">
      <c r="A13" s="82" t="s">
        <v>275</v>
      </c>
      <c r="B13" s="83" t="s">
        <v>85</v>
      </c>
      <c r="C13" s="84" t="s">
        <v>276</v>
      </c>
      <c r="D13" s="85">
        <v>1</v>
      </c>
      <c r="E13" s="85">
        <v>0</v>
      </c>
      <c r="F13" s="85">
        <v>1</v>
      </c>
      <c r="G13" s="85">
        <v>1</v>
      </c>
      <c r="H13" s="85">
        <v>0</v>
      </c>
      <c r="I13" s="85">
        <v>1</v>
      </c>
      <c r="J13" s="85"/>
      <c r="K13" s="85"/>
      <c r="L13" s="85"/>
      <c r="M13" s="85"/>
      <c r="N13" s="85"/>
      <c r="O13" s="85"/>
      <c r="P13" s="85"/>
      <c r="Q13" s="86"/>
      <c r="R13" s="59" t="s">
        <v>157</v>
      </c>
      <c r="S13" s="87"/>
      <c r="T13" s="85" t="s">
        <v>123</v>
      </c>
      <c r="U13" s="85"/>
      <c r="V13" s="80"/>
      <c r="W13" s="80"/>
      <c r="X13" s="80"/>
      <c r="Y13" s="80"/>
      <c r="Z13" s="80"/>
      <c r="AA13" s="80"/>
      <c r="AB13" s="80"/>
      <c r="AC13" s="80"/>
    </row>
    <row r="14" spans="1:30" ht="22.5" thickBot="1">
      <c r="A14" s="68" t="s">
        <v>97</v>
      </c>
      <c r="B14" s="69"/>
      <c r="C14" s="70"/>
      <c r="D14" s="71">
        <f t="shared" ref="D14:L14" si="2">SUM(D11:D13)</f>
        <v>2</v>
      </c>
      <c r="E14" s="71">
        <f t="shared" si="2"/>
        <v>5</v>
      </c>
      <c r="F14" s="71">
        <f t="shared" si="2"/>
        <v>7</v>
      </c>
      <c r="G14" s="71">
        <f t="shared" si="2"/>
        <v>2</v>
      </c>
      <c r="H14" s="71">
        <f t="shared" si="2"/>
        <v>5</v>
      </c>
      <c r="I14" s="71">
        <f t="shared" si="2"/>
        <v>7</v>
      </c>
      <c r="J14" s="71">
        <f t="shared" si="2"/>
        <v>1</v>
      </c>
      <c r="K14" s="71">
        <f t="shared" si="2"/>
        <v>1</v>
      </c>
      <c r="L14" s="71">
        <f t="shared" si="2"/>
        <v>2</v>
      </c>
      <c r="M14" s="71"/>
      <c r="N14" s="71"/>
      <c r="O14" s="71"/>
      <c r="P14" s="71"/>
      <c r="Q14" s="71"/>
      <c r="R14" s="71"/>
      <c r="S14" s="72"/>
      <c r="T14" s="71"/>
      <c r="U14" s="71"/>
      <c r="V14" s="89">
        <f t="shared" ref="V14:AC14" si="3">SUM(V11:V13)</f>
        <v>0</v>
      </c>
      <c r="W14" s="89">
        <f t="shared" si="3"/>
        <v>0</v>
      </c>
      <c r="X14" s="89">
        <f t="shared" si="3"/>
        <v>0</v>
      </c>
      <c r="Y14" s="89">
        <f t="shared" si="3"/>
        <v>0</v>
      </c>
      <c r="Z14" s="89">
        <f t="shared" si="3"/>
        <v>0</v>
      </c>
      <c r="AA14" s="89">
        <f t="shared" si="3"/>
        <v>0</v>
      </c>
      <c r="AB14" s="89">
        <f t="shared" si="3"/>
        <v>0</v>
      </c>
      <c r="AC14" s="89">
        <f t="shared" si="3"/>
        <v>0</v>
      </c>
      <c r="AD14" s="90">
        <f>SUM(V14:AC14)</f>
        <v>0</v>
      </c>
    </row>
    <row r="15" spans="1:30" s="81" customFormat="1">
      <c r="A15" s="91" t="s">
        <v>287</v>
      </c>
      <c r="B15" s="92" t="s">
        <v>86</v>
      </c>
      <c r="C15" s="93" t="s">
        <v>288</v>
      </c>
      <c r="D15" s="94">
        <v>1</v>
      </c>
      <c r="E15" s="94">
        <v>0</v>
      </c>
      <c r="F15" s="94">
        <v>1</v>
      </c>
      <c r="G15" s="94">
        <v>1</v>
      </c>
      <c r="H15" s="94">
        <v>0</v>
      </c>
      <c r="I15" s="94">
        <v>1</v>
      </c>
      <c r="J15" s="94"/>
      <c r="K15" s="94"/>
      <c r="L15" s="94"/>
      <c r="M15" s="94"/>
      <c r="N15" s="94"/>
      <c r="O15" s="94"/>
      <c r="P15" s="94"/>
      <c r="Q15" s="94"/>
      <c r="R15" s="91" t="s">
        <v>157</v>
      </c>
      <c r="S15" s="95"/>
      <c r="T15" s="94" t="s">
        <v>123</v>
      </c>
      <c r="U15" s="94"/>
      <c r="V15" s="80"/>
      <c r="W15" s="80"/>
      <c r="X15" s="80"/>
      <c r="Y15" s="80"/>
      <c r="Z15" s="80"/>
      <c r="AA15" s="80"/>
      <c r="AB15" s="80"/>
      <c r="AC15" s="80"/>
    </row>
    <row r="16" spans="1:30" s="81" customFormat="1">
      <c r="A16" s="82" t="s">
        <v>312</v>
      </c>
      <c r="B16" s="83" t="s">
        <v>85</v>
      </c>
      <c r="C16" s="84" t="s">
        <v>314</v>
      </c>
      <c r="D16" s="85">
        <v>1</v>
      </c>
      <c r="E16" s="85">
        <v>0</v>
      </c>
      <c r="F16" s="85">
        <v>1</v>
      </c>
      <c r="G16" s="85">
        <v>1</v>
      </c>
      <c r="H16" s="85">
        <v>0</v>
      </c>
      <c r="I16" s="85">
        <v>1</v>
      </c>
      <c r="J16" s="85"/>
      <c r="K16" s="85"/>
      <c r="L16" s="85"/>
      <c r="M16" s="85"/>
      <c r="N16" s="85"/>
      <c r="O16" s="85"/>
      <c r="P16" s="85"/>
      <c r="Q16" s="86"/>
      <c r="R16" s="59" t="s">
        <v>157</v>
      </c>
      <c r="S16" s="87"/>
      <c r="T16" s="85" t="s">
        <v>123</v>
      </c>
      <c r="U16" s="85"/>
      <c r="V16" s="80"/>
      <c r="W16" s="80"/>
      <c r="X16" s="80"/>
      <c r="Y16" s="80"/>
      <c r="Z16" s="80"/>
      <c r="AA16" s="80"/>
      <c r="AB16" s="80"/>
      <c r="AC16" s="80"/>
    </row>
    <row r="17" spans="1:29" s="81" customFormat="1">
      <c r="A17" s="82" t="s">
        <v>313</v>
      </c>
      <c r="B17" s="83" t="s">
        <v>184</v>
      </c>
      <c r="C17" s="84" t="s">
        <v>315</v>
      </c>
      <c r="D17" s="85">
        <v>0</v>
      </c>
      <c r="E17" s="85">
        <v>1</v>
      </c>
      <c r="F17" s="85">
        <v>1</v>
      </c>
      <c r="G17" s="85">
        <v>0</v>
      </c>
      <c r="H17" s="85">
        <v>1</v>
      </c>
      <c r="I17" s="85">
        <v>1</v>
      </c>
      <c r="J17" s="85"/>
      <c r="K17" s="85"/>
      <c r="L17" s="85"/>
      <c r="M17" s="85"/>
      <c r="N17" s="85"/>
      <c r="O17" s="85"/>
      <c r="P17" s="85"/>
      <c r="Q17" s="86"/>
      <c r="R17" s="59" t="s">
        <v>157</v>
      </c>
      <c r="S17" s="87"/>
      <c r="T17" s="85" t="s">
        <v>123</v>
      </c>
      <c r="U17" s="85"/>
      <c r="V17" s="80"/>
      <c r="W17" s="80"/>
      <c r="X17" s="80"/>
      <c r="Y17" s="80"/>
      <c r="Z17" s="80"/>
      <c r="AA17" s="80"/>
      <c r="AB17" s="80"/>
      <c r="AC17" s="80"/>
    </row>
    <row r="18" spans="1:29" s="81" customFormat="1" ht="22.5" thickBot="1">
      <c r="A18" s="82" t="s">
        <v>342</v>
      </c>
      <c r="B18" s="83" t="s">
        <v>184</v>
      </c>
      <c r="C18" s="84" t="s">
        <v>343</v>
      </c>
      <c r="D18" s="85">
        <v>0</v>
      </c>
      <c r="E18" s="85">
        <v>2</v>
      </c>
      <c r="F18" s="85">
        <v>2</v>
      </c>
      <c r="G18" s="85">
        <v>0</v>
      </c>
      <c r="H18" s="85">
        <v>2</v>
      </c>
      <c r="I18" s="85">
        <v>2</v>
      </c>
      <c r="J18" s="85"/>
      <c r="K18" s="85"/>
      <c r="L18" s="85"/>
      <c r="M18" s="85"/>
      <c r="N18" s="85"/>
      <c r="O18" s="85"/>
      <c r="P18" s="85"/>
      <c r="Q18" s="86"/>
      <c r="R18" s="59" t="s">
        <v>157</v>
      </c>
      <c r="S18" s="87"/>
      <c r="T18" s="85" t="s">
        <v>123</v>
      </c>
      <c r="U18" s="85"/>
      <c r="V18" s="80"/>
      <c r="W18" s="80"/>
      <c r="X18" s="80"/>
      <c r="Y18" s="80"/>
      <c r="Z18" s="80"/>
      <c r="AA18" s="80"/>
      <c r="AB18" s="80"/>
      <c r="AC18" s="80"/>
    </row>
    <row r="19" spans="1:29" ht="22.5" thickBot="1">
      <c r="A19" s="68" t="s">
        <v>262</v>
      </c>
      <c r="B19" s="69"/>
      <c r="C19" s="70"/>
      <c r="D19" s="71">
        <f>SUM(D15:D18)</f>
        <v>2</v>
      </c>
      <c r="E19" s="71">
        <f t="shared" ref="E19:L19" si="4">SUM(E15:E18)</f>
        <v>3</v>
      </c>
      <c r="F19" s="71">
        <f t="shared" si="4"/>
        <v>5</v>
      </c>
      <c r="G19" s="71">
        <f t="shared" si="4"/>
        <v>2</v>
      </c>
      <c r="H19" s="71">
        <f t="shared" si="4"/>
        <v>3</v>
      </c>
      <c r="I19" s="71">
        <f t="shared" si="4"/>
        <v>5</v>
      </c>
      <c r="J19" s="71">
        <f t="shared" si="4"/>
        <v>0</v>
      </c>
      <c r="K19" s="71">
        <f t="shared" si="4"/>
        <v>0</v>
      </c>
      <c r="L19" s="71">
        <f t="shared" si="4"/>
        <v>0</v>
      </c>
      <c r="M19" s="71"/>
      <c r="N19" s="71"/>
      <c r="O19" s="71"/>
      <c r="P19" s="71"/>
      <c r="Q19" s="71"/>
      <c r="R19" s="71"/>
      <c r="S19" s="72"/>
      <c r="T19" s="71"/>
      <c r="U19" s="71"/>
      <c r="V19" s="89">
        <f t="shared" ref="V19:AC19" si="5">SUM(V8:V18)</f>
        <v>2</v>
      </c>
      <c r="W19" s="89">
        <f t="shared" si="5"/>
        <v>0</v>
      </c>
      <c r="X19" s="89">
        <f t="shared" si="5"/>
        <v>0</v>
      </c>
      <c r="Y19" s="89">
        <f t="shared" si="5"/>
        <v>0</v>
      </c>
      <c r="Z19" s="89">
        <f t="shared" si="5"/>
        <v>3</v>
      </c>
      <c r="AA19" s="89">
        <f t="shared" si="5"/>
        <v>0</v>
      </c>
      <c r="AB19" s="89">
        <f t="shared" si="5"/>
        <v>4</v>
      </c>
      <c r="AC19" s="89">
        <f t="shared" si="5"/>
        <v>0</v>
      </c>
    </row>
    <row r="20" spans="1:29" s="81" customFormat="1">
      <c r="A20" s="186" t="s">
        <v>396</v>
      </c>
      <c r="B20" s="98" t="s">
        <v>399</v>
      </c>
      <c r="C20" s="99" t="s">
        <v>400</v>
      </c>
      <c r="D20" s="100">
        <v>2</v>
      </c>
      <c r="E20" s="100">
        <v>0</v>
      </c>
      <c r="F20" s="100">
        <v>2</v>
      </c>
      <c r="G20" s="100">
        <v>2</v>
      </c>
      <c r="H20" s="100">
        <v>0</v>
      </c>
      <c r="I20" s="100">
        <v>2</v>
      </c>
      <c r="J20" s="100"/>
      <c r="K20" s="100"/>
      <c r="L20" s="100"/>
      <c r="M20" s="100"/>
      <c r="N20" s="100"/>
      <c r="O20" s="100"/>
      <c r="P20" s="100"/>
      <c r="Q20" s="187"/>
      <c r="R20" s="97" t="s">
        <v>157</v>
      </c>
      <c r="S20" s="101"/>
      <c r="T20" s="100" t="s">
        <v>123</v>
      </c>
      <c r="U20" s="100"/>
      <c r="V20" s="80"/>
      <c r="W20" s="80"/>
      <c r="X20" s="80"/>
      <c r="Y20" s="80"/>
      <c r="Z20" s="80"/>
      <c r="AA20" s="80"/>
      <c r="AB20" s="80"/>
      <c r="AC20" s="80"/>
    </row>
    <row r="21" spans="1:29" s="81" customFormat="1">
      <c r="A21" s="186" t="s">
        <v>397</v>
      </c>
      <c r="B21" s="98" t="s">
        <v>86</v>
      </c>
      <c r="C21" s="99" t="s">
        <v>401</v>
      </c>
      <c r="D21" s="100">
        <v>1</v>
      </c>
      <c r="E21" s="100">
        <v>0</v>
      </c>
      <c r="F21" s="100">
        <v>1</v>
      </c>
      <c r="G21" s="100">
        <v>1</v>
      </c>
      <c r="H21" s="100">
        <v>0</v>
      </c>
      <c r="I21" s="100">
        <v>1</v>
      </c>
      <c r="J21" s="100"/>
      <c r="K21" s="100"/>
      <c r="L21" s="100"/>
      <c r="M21" s="100"/>
      <c r="N21" s="100"/>
      <c r="O21" s="100"/>
      <c r="P21" s="100"/>
      <c r="Q21" s="187"/>
      <c r="R21" s="97" t="s">
        <v>157</v>
      </c>
      <c r="S21" s="101"/>
      <c r="T21" s="100" t="s">
        <v>123</v>
      </c>
      <c r="U21" s="100"/>
      <c r="V21" s="80"/>
      <c r="W21" s="80"/>
      <c r="X21" s="80"/>
      <c r="Y21" s="80"/>
      <c r="Z21" s="80"/>
      <c r="AA21" s="80"/>
      <c r="AB21" s="80"/>
      <c r="AC21" s="80"/>
    </row>
    <row r="22" spans="1:29" s="81" customFormat="1">
      <c r="A22" s="186" t="s">
        <v>407</v>
      </c>
      <c r="B22" s="98" t="s">
        <v>85</v>
      </c>
      <c r="C22" s="99" t="s">
        <v>402</v>
      </c>
      <c r="D22" s="100">
        <v>3</v>
      </c>
      <c r="E22" s="100">
        <v>0</v>
      </c>
      <c r="F22" s="100">
        <v>3</v>
      </c>
      <c r="G22" s="100">
        <v>3</v>
      </c>
      <c r="H22" s="100">
        <v>0</v>
      </c>
      <c r="I22" s="100">
        <v>3</v>
      </c>
      <c r="J22" s="100"/>
      <c r="K22" s="100"/>
      <c r="L22" s="100"/>
      <c r="M22" s="100"/>
      <c r="N22" s="100"/>
      <c r="O22" s="100"/>
      <c r="P22" s="100"/>
      <c r="Q22" s="187"/>
      <c r="R22" s="97" t="s">
        <v>157</v>
      </c>
      <c r="S22" s="101"/>
      <c r="T22" s="100" t="s">
        <v>123</v>
      </c>
      <c r="U22" s="100"/>
      <c r="V22" s="80"/>
      <c r="W22" s="80"/>
      <c r="X22" s="80"/>
      <c r="Y22" s="80"/>
      <c r="Z22" s="80"/>
      <c r="AA22" s="80"/>
      <c r="AB22" s="80"/>
      <c r="AC22" s="80"/>
    </row>
    <row r="23" spans="1:29" s="81" customFormat="1">
      <c r="A23" s="186" t="s">
        <v>398</v>
      </c>
      <c r="B23" s="98" t="s">
        <v>85</v>
      </c>
      <c r="C23" s="99" t="s">
        <v>402</v>
      </c>
      <c r="D23" s="100">
        <v>4</v>
      </c>
      <c r="E23" s="100">
        <v>0</v>
      </c>
      <c r="F23" s="100">
        <v>4</v>
      </c>
      <c r="G23" s="100">
        <v>4</v>
      </c>
      <c r="H23" s="100">
        <v>0</v>
      </c>
      <c r="I23" s="100">
        <v>4</v>
      </c>
      <c r="J23" s="100"/>
      <c r="K23" s="100"/>
      <c r="L23" s="100"/>
      <c r="M23" s="100"/>
      <c r="N23" s="100"/>
      <c r="O23" s="100"/>
      <c r="P23" s="100"/>
      <c r="Q23" s="187"/>
      <c r="R23" s="97" t="s">
        <v>157</v>
      </c>
      <c r="S23" s="101"/>
      <c r="T23" s="100" t="s">
        <v>123</v>
      </c>
      <c r="U23" s="100"/>
      <c r="V23" s="80"/>
      <c r="W23" s="80"/>
      <c r="X23" s="80"/>
      <c r="Y23" s="80"/>
      <c r="Z23" s="80"/>
      <c r="AA23" s="80"/>
      <c r="AB23" s="80"/>
      <c r="AC23" s="80"/>
    </row>
    <row r="24" spans="1:29" s="81" customFormat="1">
      <c r="A24" s="186" t="s">
        <v>408</v>
      </c>
      <c r="B24" s="98" t="s">
        <v>86</v>
      </c>
      <c r="C24" s="99" t="s">
        <v>409</v>
      </c>
      <c r="D24" s="100">
        <v>2</v>
      </c>
      <c r="E24" s="100">
        <v>0</v>
      </c>
      <c r="F24" s="100">
        <v>2</v>
      </c>
      <c r="G24" s="100">
        <v>2</v>
      </c>
      <c r="H24" s="100">
        <v>0</v>
      </c>
      <c r="I24" s="100">
        <v>2</v>
      </c>
      <c r="J24" s="100"/>
      <c r="K24" s="100"/>
      <c r="L24" s="100"/>
      <c r="M24" s="100"/>
      <c r="N24" s="100"/>
      <c r="O24" s="100"/>
      <c r="P24" s="100"/>
      <c r="Q24" s="187"/>
      <c r="R24" s="97" t="s">
        <v>157</v>
      </c>
      <c r="S24" s="101"/>
      <c r="T24" s="100" t="s">
        <v>123</v>
      </c>
      <c r="U24" s="100"/>
      <c r="V24" s="80"/>
      <c r="W24" s="80"/>
      <c r="X24" s="80"/>
      <c r="Y24" s="80"/>
      <c r="Z24" s="80"/>
      <c r="AA24" s="80"/>
      <c r="AB24" s="80"/>
      <c r="AC24" s="80"/>
    </row>
    <row r="25" spans="1:29" s="81" customFormat="1">
      <c r="A25" s="186" t="s">
        <v>414</v>
      </c>
      <c r="B25" s="98" t="s">
        <v>86</v>
      </c>
      <c r="C25" s="99" t="s">
        <v>409</v>
      </c>
      <c r="D25" s="100">
        <v>1</v>
      </c>
      <c r="E25" s="100">
        <v>0</v>
      </c>
      <c r="F25" s="100">
        <v>1</v>
      </c>
      <c r="G25" s="100">
        <v>1</v>
      </c>
      <c r="H25" s="100">
        <v>0</v>
      </c>
      <c r="I25" s="100">
        <v>1</v>
      </c>
      <c r="J25" s="100"/>
      <c r="K25" s="100"/>
      <c r="L25" s="100"/>
      <c r="M25" s="100"/>
      <c r="N25" s="100"/>
      <c r="O25" s="100"/>
      <c r="P25" s="100"/>
      <c r="Q25" s="187"/>
      <c r="R25" s="97" t="s">
        <v>157</v>
      </c>
      <c r="S25" s="101"/>
      <c r="T25" s="100" t="s">
        <v>123</v>
      </c>
      <c r="U25" s="100"/>
      <c r="V25" s="80"/>
      <c r="W25" s="80"/>
      <c r="X25" s="80"/>
      <c r="Y25" s="80"/>
      <c r="Z25" s="80"/>
      <c r="AA25" s="80"/>
      <c r="AB25" s="80"/>
      <c r="AC25" s="80"/>
    </row>
    <row r="26" spans="1:29" s="81" customFormat="1" ht="22.5" thickBot="1">
      <c r="A26" s="186" t="s">
        <v>415</v>
      </c>
      <c r="B26" s="98" t="s">
        <v>86</v>
      </c>
      <c r="C26" s="99" t="s">
        <v>416</v>
      </c>
      <c r="D26" s="100">
        <v>0</v>
      </c>
      <c r="E26" s="100">
        <v>1</v>
      </c>
      <c r="F26" s="100">
        <v>1</v>
      </c>
      <c r="G26" s="100">
        <v>0</v>
      </c>
      <c r="H26" s="100">
        <v>1</v>
      </c>
      <c r="I26" s="100">
        <v>1</v>
      </c>
      <c r="J26" s="100"/>
      <c r="K26" s="100"/>
      <c r="L26" s="100"/>
      <c r="M26" s="100"/>
      <c r="N26" s="100"/>
      <c r="O26" s="100"/>
      <c r="P26" s="100"/>
      <c r="Q26" s="187"/>
      <c r="R26" s="97" t="s">
        <v>157</v>
      </c>
      <c r="S26" s="101"/>
      <c r="T26" s="100" t="s">
        <v>123</v>
      </c>
      <c r="U26" s="100"/>
      <c r="V26" s="80"/>
      <c r="W26" s="80"/>
      <c r="X26" s="80"/>
      <c r="Y26" s="80"/>
      <c r="Z26" s="80"/>
      <c r="AA26" s="80"/>
      <c r="AB26" s="80"/>
      <c r="AC26" s="80"/>
    </row>
    <row r="27" spans="1:29" ht="22.5" thickBot="1">
      <c r="A27" s="68" t="s">
        <v>335</v>
      </c>
      <c r="B27" s="69"/>
      <c r="C27" s="70"/>
      <c r="D27" s="71">
        <f>SUM(D20:D26)</f>
        <v>13</v>
      </c>
      <c r="E27" s="71">
        <f t="shared" ref="E27:L27" si="6">SUM(E20:E26)</f>
        <v>1</v>
      </c>
      <c r="F27" s="71">
        <f t="shared" si="6"/>
        <v>14</v>
      </c>
      <c r="G27" s="71">
        <f t="shared" si="6"/>
        <v>13</v>
      </c>
      <c r="H27" s="71">
        <f t="shared" si="6"/>
        <v>1</v>
      </c>
      <c r="I27" s="71">
        <f t="shared" si="6"/>
        <v>14</v>
      </c>
      <c r="J27" s="71">
        <f t="shared" si="6"/>
        <v>0</v>
      </c>
      <c r="K27" s="71">
        <f t="shared" si="6"/>
        <v>0</v>
      </c>
      <c r="L27" s="71">
        <f t="shared" si="6"/>
        <v>0</v>
      </c>
      <c r="M27" s="71"/>
      <c r="N27" s="71"/>
      <c r="O27" s="71"/>
      <c r="P27" s="71"/>
      <c r="Q27" s="71"/>
      <c r="R27" s="71"/>
      <c r="S27" s="72"/>
      <c r="T27" s="71"/>
      <c r="U27" s="71"/>
      <c r="V27" s="89">
        <f t="shared" ref="V27:AC27" si="7">SUM(V10:V26)</f>
        <v>3</v>
      </c>
      <c r="W27" s="89">
        <f t="shared" si="7"/>
        <v>0</v>
      </c>
      <c r="X27" s="89">
        <f t="shared" si="7"/>
        <v>0</v>
      </c>
      <c r="Y27" s="89">
        <f t="shared" si="7"/>
        <v>0</v>
      </c>
      <c r="Z27" s="89">
        <f t="shared" si="7"/>
        <v>6</v>
      </c>
      <c r="AA27" s="89">
        <f t="shared" si="7"/>
        <v>0</v>
      </c>
      <c r="AB27" s="89">
        <f t="shared" si="7"/>
        <v>7</v>
      </c>
      <c r="AC27" s="89">
        <f t="shared" si="7"/>
        <v>0</v>
      </c>
    </row>
    <row r="28" spans="1:29" s="81" customFormat="1" ht="22.5" thickBot="1">
      <c r="A28" s="186" t="s">
        <v>431</v>
      </c>
      <c r="B28" s="98" t="s">
        <v>86</v>
      </c>
      <c r="C28" s="99" t="s">
        <v>432</v>
      </c>
      <c r="D28" s="100">
        <v>0</v>
      </c>
      <c r="E28" s="100">
        <v>1</v>
      </c>
      <c r="F28" s="100">
        <v>1</v>
      </c>
      <c r="G28" s="100">
        <v>0</v>
      </c>
      <c r="H28" s="100">
        <v>1</v>
      </c>
      <c r="I28" s="100">
        <v>1</v>
      </c>
      <c r="J28" s="100"/>
      <c r="K28" s="100"/>
      <c r="L28" s="100"/>
      <c r="M28" s="100"/>
      <c r="N28" s="100"/>
      <c r="O28" s="100"/>
      <c r="P28" s="100"/>
      <c r="Q28" s="187"/>
      <c r="R28" s="97" t="s">
        <v>157</v>
      </c>
      <c r="S28" s="101"/>
      <c r="T28" s="100" t="s">
        <v>123</v>
      </c>
      <c r="U28" s="100"/>
      <c r="V28" s="80"/>
      <c r="W28" s="80"/>
      <c r="X28" s="80"/>
      <c r="Y28" s="80"/>
      <c r="Z28" s="80"/>
      <c r="AA28" s="80"/>
      <c r="AB28" s="80"/>
      <c r="AC28" s="80"/>
    </row>
    <row r="29" spans="1:29" ht="22.5" thickBot="1">
      <c r="A29" s="68" t="s">
        <v>387</v>
      </c>
      <c r="B29" s="69"/>
      <c r="C29" s="70"/>
      <c r="D29" s="71">
        <f>D28</f>
        <v>0</v>
      </c>
      <c r="E29" s="71">
        <f t="shared" ref="E29:L29" si="8">E28</f>
        <v>1</v>
      </c>
      <c r="F29" s="71">
        <f t="shared" si="8"/>
        <v>1</v>
      </c>
      <c r="G29" s="71">
        <f t="shared" si="8"/>
        <v>0</v>
      </c>
      <c r="H29" s="71">
        <f t="shared" si="8"/>
        <v>1</v>
      </c>
      <c r="I29" s="71">
        <f t="shared" si="8"/>
        <v>1</v>
      </c>
      <c r="J29" s="71">
        <f t="shared" si="8"/>
        <v>0</v>
      </c>
      <c r="K29" s="71">
        <f t="shared" si="8"/>
        <v>0</v>
      </c>
      <c r="L29" s="71">
        <f t="shared" si="8"/>
        <v>0</v>
      </c>
      <c r="M29" s="71"/>
      <c r="N29" s="71"/>
      <c r="O29" s="71"/>
      <c r="P29" s="71"/>
      <c r="Q29" s="71"/>
      <c r="R29" s="71"/>
      <c r="S29" s="72"/>
      <c r="T29" s="71"/>
      <c r="U29" s="71"/>
      <c r="V29" s="89">
        <f t="shared" ref="V29:AC29" si="9">SUM(V9:V28)</f>
        <v>7</v>
      </c>
      <c r="W29" s="89">
        <f t="shared" si="9"/>
        <v>0</v>
      </c>
      <c r="X29" s="89">
        <f t="shared" si="9"/>
        <v>0</v>
      </c>
      <c r="Y29" s="89">
        <f t="shared" si="9"/>
        <v>0</v>
      </c>
      <c r="Z29" s="89">
        <f t="shared" si="9"/>
        <v>12</v>
      </c>
      <c r="AA29" s="89">
        <f t="shared" si="9"/>
        <v>0</v>
      </c>
      <c r="AB29" s="89">
        <f t="shared" si="9"/>
        <v>14</v>
      </c>
      <c r="AC29" s="89">
        <f t="shared" si="9"/>
        <v>0</v>
      </c>
    </row>
    <row r="30" spans="1:29" s="81" customFormat="1">
      <c r="A30" s="186" t="s">
        <v>445</v>
      </c>
      <c r="B30" s="98" t="s">
        <v>85</v>
      </c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87"/>
      <c r="R30" s="97"/>
      <c r="S30" s="101"/>
      <c r="T30" s="100"/>
      <c r="U30" s="100"/>
      <c r="V30" s="80"/>
      <c r="W30" s="80"/>
      <c r="X30" s="80"/>
      <c r="Y30" s="80"/>
      <c r="Z30" s="80"/>
      <c r="AA30" s="80"/>
      <c r="AB30" s="80"/>
      <c r="AC30" s="80"/>
    </row>
    <row r="31" spans="1:29" s="81" customFormat="1">
      <c r="A31" s="186" t="s">
        <v>446</v>
      </c>
      <c r="B31" s="98" t="s">
        <v>86</v>
      </c>
      <c r="C31" s="99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87"/>
      <c r="R31" s="97"/>
      <c r="S31" s="101"/>
      <c r="T31" s="100"/>
      <c r="U31" s="100"/>
      <c r="V31" s="80"/>
      <c r="W31" s="80"/>
      <c r="X31" s="80"/>
      <c r="Y31" s="80"/>
      <c r="Z31" s="80"/>
      <c r="AA31" s="80"/>
      <c r="AB31" s="80"/>
      <c r="AC31" s="80"/>
    </row>
    <row r="32" spans="1:29" s="81" customFormat="1">
      <c r="A32" s="186" t="s">
        <v>462</v>
      </c>
      <c r="B32" s="98" t="s">
        <v>86</v>
      </c>
      <c r="C32" s="99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87"/>
      <c r="R32" s="97"/>
      <c r="S32" s="101"/>
      <c r="T32" s="100"/>
      <c r="U32" s="100"/>
      <c r="V32" s="80"/>
      <c r="W32" s="80"/>
      <c r="X32" s="80"/>
      <c r="Y32" s="80"/>
      <c r="Z32" s="80"/>
      <c r="AA32" s="80"/>
      <c r="AB32" s="80"/>
      <c r="AC32" s="80"/>
    </row>
    <row r="33" spans="1:29" s="81" customFormat="1">
      <c r="A33" s="186" t="s">
        <v>465</v>
      </c>
      <c r="B33" s="98" t="s">
        <v>468</v>
      </c>
      <c r="C33" s="99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87"/>
      <c r="R33" s="97"/>
      <c r="S33" s="101"/>
      <c r="T33" s="100"/>
      <c r="U33" s="100"/>
      <c r="V33" s="80"/>
      <c r="W33" s="80"/>
      <c r="X33" s="80"/>
      <c r="Y33" s="80"/>
      <c r="Z33" s="80"/>
      <c r="AA33" s="80"/>
      <c r="AB33" s="80"/>
      <c r="AC33" s="80"/>
    </row>
    <row r="34" spans="1:29" s="81" customFormat="1" ht="22.5" thickBot="1">
      <c r="A34" s="103"/>
      <c r="B34" s="104"/>
      <c r="C34" s="105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3"/>
      <c r="S34" s="107"/>
      <c r="T34" s="106"/>
      <c r="U34" s="106"/>
      <c r="V34" s="80"/>
      <c r="W34" s="80"/>
      <c r="X34" s="80"/>
      <c r="Y34" s="80"/>
      <c r="Z34" s="80"/>
      <c r="AA34" s="80"/>
      <c r="AB34" s="80"/>
      <c r="AC34" s="80"/>
    </row>
    <row r="35" spans="1:29" ht="22.5" thickBot="1">
      <c r="A35" s="68" t="s">
        <v>443</v>
      </c>
      <c r="B35" s="69"/>
      <c r="C35" s="70"/>
      <c r="D35" s="71">
        <f>SUM(D30:D34)</f>
        <v>0</v>
      </c>
      <c r="E35" s="71">
        <f t="shared" ref="E35:L35" si="10">SUM(E30:E34)</f>
        <v>0</v>
      </c>
      <c r="F35" s="71">
        <f t="shared" si="10"/>
        <v>0</v>
      </c>
      <c r="G35" s="71">
        <f t="shared" si="10"/>
        <v>0</v>
      </c>
      <c r="H35" s="71">
        <f t="shared" si="10"/>
        <v>0</v>
      </c>
      <c r="I35" s="71">
        <f t="shared" si="10"/>
        <v>0</v>
      </c>
      <c r="J35" s="71">
        <f t="shared" si="10"/>
        <v>0</v>
      </c>
      <c r="K35" s="71">
        <f t="shared" si="10"/>
        <v>0</v>
      </c>
      <c r="L35" s="71">
        <f t="shared" si="10"/>
        <v>0</v>
      </c>
      <c r="M35" s="71"/>
      <c r="N35" s="71"/>
      <c r="O35" s="71"/>
      <c r="P35" s="71"/>
      <c r="Q35" s="71"/>
      <c r="R35" s="71"/>
      <c r="S35" s="72"/>
      <c r="T35" s="71"/>
      <c r="U35" s="71"/>
      <c r="V35" s="89">
        <f t="shared" ref="V35:AC35" si="11">SUM(V15:V34)</f>
        <v>12</v>
      </c>
      <c r="W35" s="89">
        <f t="shared" si="11"/>
        <v>0</v>
      </c>
      <c r="X35" s="89">
        <f t="shared" si="11"/>
        <v>0</v>
      </c>
      <c r="Y35" s="89">
        <f t="shared" si="11"/>
        <v>0</v>
      </c>
      <c r="Z35" s="89">
        <f t="shared" si="11"/>
        <v>21</v>
      </c>
      <c r="AA35" s="89">
        <f t="shared" si="11"/>
        <v>0</v>
      </c>
      <c r="AB35" s="89">
        <f t="shared" si="11"/>
        <v>25</v>
      </c>
      <c r="AC35" s="89">
        <f t="shared" si="11"/>
        <v>0</v>
      </c>
    </row>
    <row r="36" spans="1:29">
      <c r="A36" s="109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9">
      <c r="A37" s="111" t="s">
        <v>4</v>
      </c>
      <c r="B37" s="111"/>
      <c r="C37" s="112"/>
      <c r="D37" s="111">
        <f>D10+D14+D19+D27+D29+D35</f>
        <v>23</v>
      </c>
      <c r="E37" s="111">
        <f t="shared" ref="E37:L37" si="12">E10+E14+E19+E27+E29+E35</f>
        <v>11</v>
      </c>
      <c r="F37" s="111">
        <f t="shared" si="12"/>
        <v>34</v>
      </c>
      <c r="G37" s="111">
        <f t="shared" si="12"/>
        <v>23</v>
      </c>
      <c r="H37" s="111">
        <f t="shared" si="12"/>
        <v>11</v>
      </c>
      <c r="I37" s="111">
        <f t="shared" si="12"/>
        <v>34</v>
      </c>
      <c r="J37" s="111">
        <f t="shared" si="12"/>
        <v>1</v>
      </c>
      <c r="K37" s="111">
        <f t="shared" si="12"/>
        <v>1</v>
      </c>
      <c r="L37" s="111">
        <f t="shared" si="12"/>
        <v>2</v>
      </c>
      <c r="M37" s="111">
        <f t="shared" ref="M37:Q37" si="13">M10+M14+M19+M27+M35</f>
        <v>0</v>
      </c>
      <c r="N37" s="111">
        <f t="shared" si="13"/>
        <v>0</v>
      </c>
      <c r="O37" s="111">
        <f t="shared" si="13"/>
        <v>0</v>
      </c>
      <c r="P37" s="111">
        <f t="shared" si="13"/>
        <v>0</v>
      </c>
      <c r="Q37" s="111">
        <f t="shared" si="13"/>
        <v>0</v>
      </c>
      <c r="R37" s="112"/>
      <c r="S37" s="112"/>
      <c r="T37" s="111">
        <f>T10+T14</f>
        <v>0</v>
      </c>
      <c r="U37" s="111">
        <f>U10+U14</f>
        <v>0</v>
      </c>
      <c r="V37" s="113"/>
      <c r="W37" s="113"/>
      <c r="X37" s="113"/>
      <c r="Y37" s="113"/>
      <c r="Z37" s="113"/>
      <c r="AA37" s="113"/>
      <c r="AB37" s="113"/>
      <c r="AC37" s="113"/>
    </row>
    <row r="38" spans="1:29">
      <c r="A38" s="114"/>
      <c r="B38" s="114"/>
      <c r="C38" s="115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5"/>
      <c r="S38" s="115"/>
      <c r="T38" s="115"/>
      <c r="U38" s="115"/>
    </row>
    <row r="39" spans="1:29">
      <c r="A39" s="109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  <row r="40" spans="1:29">
      <c r="A40" s="109"/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9">
      <c r="A41" s="109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</row>
  </sheetData>
  <mergeCells count="16">
    <mergeCell ref="J4:L4"/>
    <mergeCell ref="A4:A5"/>
    <mergeCell ref="B4:B5"/>
    <mergeCell ref="C4:C5"/>
    <mergeCell ref="D4:F4"/>
    <mergeCell ref="G4:I4"/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48"/>
  <sheetViews>
    <sheetView topLeftCell="A25" workbookViewId="0">
      <selection activeCell="R31" sqref="R31"/>
    </sheetView>
  </sheetViews>
  <sheetFormatPr defaultRowHeight="21.75"/>
  <cols>
    <col min="1" max="1" width="44.5703125" style="41" customWidth="1"/>
    <col min="2" max="2" width="12" style="41" customWidth="1"/>
    <col min="3" max="3" width="23.140625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101</v>
      </c>
    </row>
    <row r="2" spans="1:30">
      <c r="A2" s="42" t="s">
        <v>103</v>
      </c>
      <c r="B2" s="42"/>
      <c r="S2" s="43" t="s">
        <v>71</v>
      </c>
      <c r="T2" s="43"/>
      <c r="U2" s="43"/>
    </row>
    <row r="3" spans="1:30">
      <c r="A3" s="44" t="s">
        <v>104</v>
      </c>
      <c r="B3" s="44" t="s">
        <v>106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265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46" t="s">
        <v>87</v>
      </c>
      <c r="E5" s="46" t="s">
        <v>88</v>
      </c>
      <c r="F5" s="46" t="s">
        <v>4</v>
      </c>
      <c r="G5" s="46" t="s">
        <v>87</v>
      </c>
      <c r="H5" s="46" t="s">
        <v>88</v>
      </c>
      <c r="I5" s="157" t="s">
        <v>4</v>
      </c>
      <c r="J5" s="46" t="s">
        <v>87</v>
      </c>
      <c r="K5" s="46" t="s">
        <v>88</v>
      </c>
      <c r="L5" s="46" t="s">
        <v>4</v>
      </c>
      <c r="M5" s="205"/>
      <c r="N5" s="46" t="s">
        <v>87</v>
      </c>
      <c r="O5" s="46" t="s">
        <v>88</v>
      </c>
      <c r="P5" s="46" t="s">
        <v>4</v>
      </c>
      <c r="Q5" s="47"/>
      <c r="R5" s="209"/>
      <c r="S5" s="209"/>
      <c r="T5" s="209"/>
      <c r="U5" s="209"/>
      <c r="V5" s="48" t="s">
        <v>89</v>
      </c>
      <c r="W5" s="48" t="s">
        <v>90</v>
      </c>
      <c r="X5" s="48" t="s">
        <v>89</v>
      </c>
      <c r="Y5" s="48" t="s">
        <v>90</v>
      </c>
      <c r="Z5" s="48" t="s">
        <v>89</v>
      </c>
      <c r="AA5" s="48" t="s">
        <v>90</v>
      </c>
      <c r="AB5" s="48" t="s">
        <v>89</v>
      </c>
      <c r="AC5" s="48" t="s">
        <v>90</v>
      </c>
    </row>
    <row r="6" spans="1:30" s="58" customFormat="1">
      <c r="A6" s="49" t="s">
        <v>163</v>
      </c>
      <c r="B6" s="50" t="s">
        <v>85</v>
      </c>
      <c r="C6" s="202" t="s">
        <v>164</v>
      </c>
      <c r="D6" s="52">
        <v>0</v>
      </c>
      <c r="E6" s="52">
        <v>20</v>
      </c>
      <c r="F6" s="52">
        <v>20</v>
      </c>
      <c r="G6" s="52">
        <v>0</v>
      </c>
      <c r="H6" s="52">
        <v>20</v>
      </c>
      <c r="I6" s="52">
        <v>20</v>
      </c>
      <c r="J6" s="52">
        <v>0</v>
      </c>
      <c r="K6" s="52">
        <v>20</v>
      </c>
      <c r="L6" s="52">
        <v>20</v>
      </c>
      <c r="M6" s="52"/>
      <c r="N6" s="52"/>
      <c r="O6" s="52"/>
      <c r="P6" s="52"/>
      <c r="Q6" s="53"/>
      <c r="R6" s="54" t="s">
        <v>157</v>
      </c>
      <c r="S6" s="161" t="s">
        <v>123</v>
      </c>
      <c r="T6" s="56" t="s">
        <v>123</v>
      </c>
      <c r="U6" s="56"/>
      <c r="V6" s="57"/>
      <c r="W6" s="57"/>
      <c r="X6" s="57"/>
      <c r="Y6" s="57"/>
      <c r="Z6" s="57">
        <v>20</v>
      </c>
      <c r="AA6" s="57"/>
      <c r="AB6" s="57"/>
      <c r="AC6" s="57"/>
    </row>
    <row r="7" spans="1:30" s="58" customFormat="1" ht="22.5" thickBot="1">
      <c r="A7" s="59" t="s">
        <v>178</v>
      </c>
      <c r="B7" s="60" t="s">
        <v>184</v>
      </c>
      <c r="C7" s="199" t="s">
        <v>179</v>
      </c>
      <c r="D7" s="62">
        <v>0</v>
      </c>
      <c r="E7" s="62">
        <v>20</v>
      </c>
      <c r="F7" s="62">
        <v>20</v>
      </c>
      <c r="G7" s="62">
        <v>0</v>
      </c>
      <c r="H7" s="62">
        <v>20</v>
      </c>
      <c r="I7" s="63">
        <v>20</v>
      </c>
      <c r="J7" s="63">
        <v>0</v>
      </c>
      <c r="K7" s="63">
        <v>20</v>
      </c>
      <c r="L7" s="63">
        <v>20</v>
      </c>
      <c r="M7" s="62"/>
      <c r="N7" s="62"/>
      <c r="O7" s="62"/>
      <c r="P7" s="62"/>
      <c r="Q7" s="64"/>
      <c r="R7" s="65" t="s">
        <v>157</v>
      </c>
      <c r="S7" s="87" t="s">
        <v>123</v>
      </c>
      <c r="T7" s="67"/>
      <c r="U7" s="67" t="s">
        <v>123</v>
      </c>
      <c r="V7" s="57"/>
      <c r="W7" s="57">
        <v>20</v>
      </c>
      <c r="X7" s="57"/>
      <c r="Y7" s="57"/>
      <c r="Z7" s="57"/>
      <c r="AA7" s="57"/>
      <c r="AB7" s="57"/>
      <c r="AC7" s="57"/>
    </row>
    <row r="8" spans="1:30" ht="22.5" thickBot="1">
      <c r="A8" s="71" t="s">
        <v>95</v>
      </c>
      <c r="B8" s="69"/>
      <c r="C8" s="70"/>
      <c r="D8" s="71">
        <f t="shared" ref="D8:L8" si="0">SUM(D6:D7)</f>
        <v>0</v>
      </c>
      <c r="E8" s="71">
        <f t="shared" si="0"/>
        <v>40</v>
      </c>
      <c r="F8" s="71">
        <f t="shared" si="0"/>
        <v>40</v>
      </c>
      <c r="G8" s="71">
        <f t="shared" si="0"/>
        <v>0</v>
      </c>
      <c r="H8" s="71">
        <f t="shared" si="0"/>
        <v>40</v>
      </c>
      <c r="I8" s="71">
        <f t="shared" si="0"/>
        <v>40</v>
      </c>
      <c r="J8" s="71">
        <f t="shared" si="0"/>
        <v>0</v>
      </c>
      <c r="K8" s="71">
        <f t="shared" si="0"/>
        <v>40</v>
      </c>
      <c r="L8" s="71">
        <f t="shared" si="0"/>
        <v>40</v>
      </c>
      <c r="M8" s="71"/>
      <c r="N8" s="71"/>
      <c r="O8" s="71"/>
      <c r="P8" s="71"/>
      <c r="Q8" s="71"/>
      <c r="R8" s="71"/>
      <c r="S8" s="72"/>
      <c r="T8" s="71"/>
      <c r="U8" s="71"/>
      <c r="V8" s="48"/>
      <c r="W8" s="48"/>
      <c r="X8" s="48"/>
      <c r="Y8" s="48"/>
      <c r="Z8" s="48"/>
      <c r="AA8" s="48"/>
      <c r="AB8" s="48"/>
      <c r="AC8" s="48"/>
    </row>
    <row r="9" spans="1:30" s="81" customFormat="1">
      <c r="A9" s="49" t="s">
        <v>238</v>
      </c>
      <c r="B9" s="74" t="s">
        <v>184</v>
      </c>
      <c r="C9" s="196" t="s">
        <v>230</v>
      </c>
      <c r="D9" s="76">
        <v>1</v>
      </c>
      <c r="E9" s="76">
        <v>19</v>
      </c>
      <c r="F9" s="76">
        <v>20</v>
      </c>
      <c r="G9" s="76">
        <v>1</v>
      </c>
      <c r="H9" s="76">
        <v>19</v>
      </c>
      <c r="I9" s="76">
        <v>20</v>
      </c>
      <c r="J9" s="76">
        <v>1</v>
      </c>
      <c r="K9" s="76">
        <v>19</v>
      </c>
      <c r="L9" s="76">
        <v>20</v>
      </c>
      <c r="M9" s="76"/>
      <c r="N9" s="76"/>
      <c r="O9" s="76"/>
      <c r="P9" s="76"/>
      <c r="Q9" s="77"/>
      <c r="R9" s="49" t="s">
        <v>241</v>
      </c>
      <c r="S9" s="78" t="s">
        <v>123</v>
      </c>
      <c r="T9" s="76"/>
      <c r="U9" s="76" t="s">
        <v>123</v>
      </c>
      <c r="V9" s="80"/>
      <c r="W9" s="80">
        <v>20</v>
      </c>
      <c r="X9" s="80"/>
      <c r="Y9" s="80"/>
      <c r="Z9" s="80"/>
      <c r="AA9" s="80"/>
      <c r="AB9" s="80"/>
      <c r="AC9" s="80"/>
    </row>
    <row r="10" spans="1:30" s="81" customFormat="1" ht="22.5" thickBot="1">
      <c r="A10" s="59" t="s">
        <v>239</v>
      </c>
      <c r="B10" s="83" t="s">
        <v>85</v>
      </c>
      <c r="C10" s="200" t="s">
        <v>240</v>
      </c>
      <c r="D10" s="85">
        <v>20</v>
      </c>
      <c r="E10" s="85">
        <v>0</v>
      </c>
      <c r="F10" s="85">
        <v>20</v>
      </c>
      <c r="G10" s="85">
        <v>20</v>
      </c>
      <c r="H10" s="85">
        <v>0</v>
      </c>
      <c r="I10" s="85">
        <v>20</v>
      </c>
      <c r="J10" s="85">
        <v>20</v>
      </c>
      <c r="K10" s="85">
        <v>0</v>
      </c>
      <c r="L10" s="85">
        <v>20</v>
      </c>
      <c r="M10" s="85"/>
      <c r="N10" s="85"/>
      <c r="O10" s="85"/>
      <c r="P10" s="85"/>
      <c r="Q10" s="86"/>
      <c r="R10" s="59" t="s">
        <v>242</v>
      </c>
      <c r="S10" s="87" t="s">
        <v>123</v>
      </c>
      <c r="T10" s="85" t="s">
        <v>123</v>
      </c>
      <c r="U10" s="85"/>
      <c r="V10" s="80"/>
      <c r="W10" s="80"/>
      <c r="X10" s="80"/>
      <c r="Y10" s="80"/>
      <c r="Z10" s="80">
        <v>20</v>
      </c>
      <c r="AA10" s="80"/>
      <c r="AB10" s="80"/>
      <c r="AC10" s="80"/>
    </row>
    <row r="11" spans="1:30" ht="22.5" thickBot="1">
      <c r="A11" s="71" t="s">
        <v>96</v>
      </c>
      <c r="B11" s="69"/>
      <c r="C11" s="70"/>
      <c r="D11" s="71">
        <f t="shared" ref="D11:L11" si="1">SUM(D9:D10)</f>
        <v>21</v>
      </c>
      <c r="E11" s="71">
        <f t="shared" si="1"/>
        <v>19</v>
      </c>
      <c r="F11" s="71">
        <f t="shared" si="1"/>
        <v>40</v>
      </c>
      <c r="G11" s="71">
        <f t="shared" si="1"/>
        <v>21</v>
      </c>
      <c r="H11" s="71">
        <f t="shared" si="1"/>
        <v>19</v>
      </c>
      <c r="I11" s="71">
        <f t="shared" si="1"/>
        <v>40</v>
      </c>
      <c r="J11" s="71">
        <f t="shared" si="1"/>
        <v>21</v>
      </c>
      <c r="K11" s="71">
        <f t="shared" si="1"/>
        <v>19</v>
      </c>
      <c r="L11" s="71">
        <f t="shared" si="1"/>
        <v>40</v>
      </c>
      <c r="M11" s="71"/>
      <c r="N11" s="71"/>
      <c r="O11" s="71"/>
      <c r="P11" s="71"/>
      <c r="Q11" s="71"/>
      <c r="R11" s="71"/>
      <c r="S11" s="72"/>
      <c r="T11" s="71"/>
      <c r="U11" s="71"/>
      <c r="V11" s="89">
        <f>SUM(V6:V10)</f>
        <v>0</v>
      </c>
      <c r="W11" s="89">
        <f t="shared" ref="W11:AC11" si="2">SUM(W6:W10)</f>
        <v>40</v>
      </c>
      <c r="X11" s="89">
        <f t="shared" si="2"/>
        <v>0</v>
      </c>
      <c r="Y11" s="89">
        <f t="shared" si="2"/>
        <v>0</v>
      </c>
      <c r="Z11" s="89">
        <f t="shared" si="2"/>
        <v>40</v>
      </c>
      <c r="AA11" s="89">
        <f t="shared" si="2"/>
        <v>0</v>
      </c>
      <c r="AB11" s="89">
        <f t="shared" si="2"/>
        <v>0</v>
      </c>
      <c r="AC11" s="89">
        <f t="shared" si="2"/>
        <v>0</v>
      </c>
      <c r="AD11" s="90">
        <f>SUM(V11:AC11)</f>
        <v>80</v>
      </c>
    </row>
    <row r="12" spans="1:30" s="81" customFormat="1">
      <c r="A12" s="49" t="s">
        <v>238</v>
      </c>
      <c r="B12" s="74" t="s">
        <v>184</v>
      </c>
      <c r="C12" s="196" t="s">
        <v>264</v>
      </c>
      <c r="D12" s="76">
        <v>0</v>
      </c>
      <c r="E12" s="76">
        <v>20</v>
      </c>
      <c r="F12" s="76">
        <v>20</v>
      </c>
      <c r="G12" s="76">
        <v>0</v>
      </c>
      <c r="H12" s="76">
        <v>20</v>
      </c>
      <c r="I12" s="76">
        <v>20</v>
      </c>
      <c r="J12" s="76">
        <v>0</v>
      </c>
      <c r="K12" s="76">
        <v>20</v>
      </c>
      <c r="L12" s="76">
        <v>20</v>
      </c>
      <c r="M12" s="76"/>
      <c r="N12" s="76"/>
      <c r="O12" s="76"/>
      <c r="P12" s="76"/>
      <c r="Q12" s="77"/>
      <c r="R12" s="49" t="s">
        <v>263</v>
      </c>
      <c r="S12" s="78" t="s">
        <v>123</v>
      </c>
      <c r="T12" s="76"/>
      <c r="U12" s="76" t="s">
        <v>123</v>
      </c>
      <c r="V12" s="80"/>
      <c r="W12" s="80">
        <v>20</v>
      </c>
      <c r="X12" s="80"/>
      <c r="Y12" s="80"/>
      <c r="Z12" s="80"/>
      <c r="AA12" s="80"/>
      <c r="AB12" s="80"/>
      <c r="AC12" s="80"/>
    </row>
    <row r="13" spans="1:30" s="81" customFormat="1" ht="22.5" thickBot="1">
      <c r="A13" s="59" t="s">
        <v>273</v>
      </c>
      <c r="B13" s="83" t="s">
        <v>85</v>
      </c>
      <c r="C13" s="200" t="s">
        <v>274</v>
      </c>
      <c r="D13" s="85">
        <v>2</v>
      </c>
      <c r="E13" s="85">
        <v>18</v>
      </c>
      <c r="F13" s="85">
        <v>20</v>
      </c>
      <c r="G13" s="85">
        <v>2</v>
      </c>
      <c r="H13" s="85">
        <v>18</v>
      </c>
      <c r="I13" s="85">
        <v>20</v>
      </c>
      <c r="J13" s="85">
        <v>2</v>
      </c>
      <c r="K13" s="85">
        <v>18</v>
      </c>
      <c r="L13" s="85">
        <v>20</v>
      </c>
      <c r="M13" s="85"/>
      <c r="N13" s="85"/>
      <c r="O13" s="85"/>
      <c r="P13" s="85"/>
      <c r="Q13" s="86"/>
      <c r="R13" s="59" t="s">
        <v>157</v>
      </c>
      <c r="S13" s="87" t="s">
        <v>123</v>
      </c>
      <c r="T13" s="85" t="s">
        <v>123</v>
      </c>
      <c r="U13" s="85"/>
      <c r="V13" s="80"/>
      <c r="W13" s="80"/>
      <c r="X13" s="80"/>
      <c r="Y13" s="80"/>
      <c r="Z13" s="80">
        <v>20</v>
      </c>
      <c r="AA13" s="80"/>
      <c r="AB13" s="80"/>
      <c r="AC13" s="80"/>
    </row>
    <row r="14" spans="1:30" ht="22.5" thickBot="1">
      <c r="A14" s="71" t="s">
        <v>97</v>
      </c>
      <c r="B14" s="69"/>
      <c r="C14" s="70"/>
      <c r="D14" s="71">
        <f>SUM(D12:D13)</f>
        <v>2</v>
      </c>
      <c r="E14" s="71">
        <f t="shared" ref="E14:L14" si="3">SUM(E12:E13)</f>
        <v>38</v>
      </c>
      <c r="F14" s="71">
        <f t="shared" si="3"/>
        <v>40</v>
      </c>
      <c r="G14" s="71">
        <f t="shared" si="3"/>
        <v>2</v>
      </c>
      <c r="H14" s="71">
        <f t="shared" si="3"/>
        <v>38</v>
      </c>
      <c r="I14" s="71">
        <f t="shared" si="3"/>
        <v>40</v>
      </c>
      <c r="J14" s="71">
        <f t="shared" si="3"/>
        <v>2</v>
      </c>
      <c r="K14" s="71">
        <f t="shared" si="3"/>
        <v>38</v>
      </c>
      <c r="L14" s="71">
        <f t="shared" si="3"/>
        <v>40</v>
      </c>
      <c r="M14" s="71"/>
      <c r="N14" s="71"/>
      <c r="O14" s="71"/>
      <c r="P14" s="71"/>
      <c r="Q14" s="71"/>
      <c r="R14" s="71"/>
      <c r="S14" s="72"/>
      <c r="T14" s="71"/>
      <c r="U14" s="71"/>
      <c r="V14" s="89">
        <f>SUM(V8:V13)</f>
        <v>0</v>
      </c>
      <c r="W14" s="89">
        <f t="shared" ref="W14:AC14" si="4">SUM(W8:W13)</f>
        <v>80</v>
      </c>
      <c r="X14" s="89">
        <f t="shared" si="4"/>
        <v>0</v>
      </c>
      <c r="Y14" s="89">
        <f t="shared" si="4"/>
        <v>0</v>
      </c>
      <c r="Z14" s="89">
        <f t="shared" si="4"/>
        <v>80</v>
      </c>
      <c r="AA14" s="89">
        <f t="shared" si="4"/>
        <v>0</v>
      </c>
      <c r="AB14" s="89">
        <f t="shared" si="4"/>
        <v>0</v>
      </c>
      <c r="AC14" s="89">
        <f t="shared" si="4"/>
        <v>0</v>
      </c>
    </row>
    <row r="15" spans="1:30" s="81" customFormat="1">
      <c r="A15" s="59" t="s">
        <v>286</v>
      </c>
      <c r="B15" s="83" t="s">
        <v>83</v>
      </c>
      <c r="C15" s="200" t="s">
        <v>309</v>
      </c>
      <c r="D15" s="85">
        <v>19</v>
      </c>
      <c r="E15" s="85">
        <v>3</v>
      </c>
      <c r="F15" s="85">
        <v>22</v>
      </c>
      <c r="G15" s="85">
        <v>19</v>
      </c>
      <c r="H15" s="85">
        <v>3</v>
      </c>
      <c r="I15" s="85">
        <v>22</v>
      </c>
      <c r="J15" s="85">
        <v>18</v>
      </c>
      <c r="K15" s="85">
        <v>2</v>
      </c>
      <c r="L15" s="85">
        <v>20</v>
      </c>
      <c r="M15" s="85"/>
      <c r="N15" s="85"/>
      <c r="O15" s="85"/>
      <c r="P15" s="85"/>
      <c r="Q15" s="85"/>
      <c r="R15" s="97" t="s">
        <v>215</v>
      </c>
      <c r="S15" s="66" t="s">
        <v>123</v>
      </c>
      <c r="T15" s="85" t="s">
        <v>123</v>
      </c>
      <c r="U15" s="85"/>
      <c r="V15" s="80"/>
      <c r="W15" s="80"/>
      <c r="X15" s="80"/>
      <c r="Y15" s="80"/>
      <c r="Z15" s="80"/>
      <c r="AA15" s="80"/>
      <c r="AB15" s="80"/>
      <c r="AC15" s="80"/>
    </row>
    <row r="16" spans="1:30" s="81" customFormat="1">
      <c r="A16" s="97" t="s">
        <v>321</v>
      </c>
      <c r="B16" s="98" t="s">
        <v>84</v>
      </c>
      <c r="C16" s="198" t="s">
        <v>322</v>
      </c>
      <c r="D16" s="100">
        <v>7</v>
      </c>
      <c r="E16" s="100">
        <v>15</v>
      </c>
      <c r="F16" s="100">
        <v>22</v>
      </c>
      <c r="G16" s="100">
        <v>7</v>
      </c>
      <c r="H16" s="100">
        <v>15</v>
      </c>
      <c r="I16" s="100">
        <v>22</v>
      </c>
      <c r="J16" s="100">
        <v>7</v>
      </c>
      <c r="K16" s="100">
        <v>15</v>
      </c>
      <c r="L16" s="100">
        <v>22</v>
      </c>
      <c r="M16" s="100"/>
      <c r="N16" s="100"/>
      <c r="O16" s="100"/>
      <c r="P16" s="100"/>
      <c r="Q16" s="100"/>
      <c r="R16" s="59" t="s">
        <v>323</v>
      </c>
      <c r="S16" s="140" t="s">
        <v>123</v>
      </c>
      <c r="T16" s="100"/>
      <c r="U16" s="100" t="s">
        <v>123</v>
      </c>
      <c r="V16" s="80"/>
      <c r="W16" s="80"/>
      <c r="X16" s="80"/>
      <c r="Y16" s="80"/>
      <c r="Z16" s="80"/>
      <c r="AA16" s="80"/>
      <c r="AB16" s="80"/>
      <c r="AC16" s="80"/>
    </row>
    <row r="17" spans="1:29" s="81" customFormat="1" ht="22.5" thickBot="1">
      <c r="A17" s="97" t="s">
        <v>328</v>
      </c>
      <c r="B17" s="98" t="s">
        <v>84</v>
      </c>
      <c r="C17" s="198" t="s">
        <v>329</v>
      </c>
      <c r="D17" s="100">
        <v>8</v>
      </c>
      <c r="E17" s="100">
        <v>12</v>
      </c>
      <c r="F17" s="100">
        <v>20</v>
      </c>
      <c r="G17" s="100">
        <v>8</v>
      </c>
      <c r="H17" s="100">
        <v>12</v>
      </c>
      <c r="I17" s="100">
        <v>20</v>
      </c>
      <c r="J17" s="100">
        <v>8</v>
      </c>
      <c r="K17" s="100">
        <v>12</v>
      </c>
      <c r="L17" s="100">
        <v>20</v>
      </c>
      <c r="M17" s="100"/>
      <c r="N17" s="100"/>
      <c r="O17" s="100"/>
      <c r="P17" s="100"/>
      <c r="Q17" s="100"/>
      <c r="R17" s="97" t="s">
        <v>330</v>
      </c>
      <c r="S17" s="140" t="s">
        <v>123</v>
      </c>
      <c r="T17" s="100"/>
      <c r="U17" s="100" t="s">
        <v>123</v>
      </c>
      <c r="V17" s="80"/>
      <c r="W17" s="80"/>
      <c r="X17" s="80"/>
      <c r="Y17" s="80"/>
      <c r="Z17" s="80"/>
      <c r="AA17" s="80"/>
      <c r="AB17" s="80"/>
      <c r="AC17" s="80"/>
    </row>
    <row r="18" spans="1:29" ht="22.5" thickBot="1">
      <c r="A18" s="68" t="s">
        <v>262</v>
      </c>
      <c r="B18" s="69"/>
      <c r="C18" s="70"/>
      <c r="D18" s="71">
        <f>SUM(D15:D17)</f>
        <v>34</v>
      </c>
      <c r="E18" s="71">
        <f t="shared" ref="E18:L18" si="5">SUM(E15:E17)</f>
        <v>30</v>
      </c>
      <c r="F18" s="71">
        <f t="shared" si="5"/>
        <v>64</v>
      </c>
      <c r="G18" s="71">
        <f t="shared" si="5"/>
        <v>34</v>
      </c>
      <c r="H18" s="71">
        <f t="shared" si="5"/>
        <v>30</v>
      </c>
      <c r="I18" s="71">
        <f t="shared" si="5"/>
        <v>64</v>
      </c>
      <c r="J18" s="71">
        <f t="shared" si="5"/>
        <v>33</v>
      </c>
      <c r="K18" s="71">
        <f t="shared" si="5"/>
        <v>29</v>
      </c>
      <c r="L18" s="71">
        <f t="shared" si="5"/>
        <v>62</v>
      </c>
      <c r="M18" s="71"/>
      <c r="N18" s="71"/>
      <c r="O18" s="71"/>
      <c r="P18" s="71"/>
      <c r="Q18" s="71"/>
      <c r="R18" s="71"/>
      <c r="S18" s="72"/>
      <c r="T18" s="71"/>
      <c r="U18" s="71"/>
      <c r="V18" s="89">
        <f>SUM(V7:V17)</f>
        <v>0</v>
      </c>
      <c r="W18" s="89">
        <f t="shared" ref="W18:AC18" si="6">SUM(W7:W17)</f>
        <v>180</v>
      </c>
      <c r="X18" s="89">
        <f t="shared" si="6"/>
        <v>0</v>
      </c>
      <c r="Y18" s="89">
        <f t="shared" si="6"/>
        <v>0</v>
      </c>
      <c r="Z18" s="89">
        <f t="shared" si="6"/>
        <v>160</v>
      </c>
      <c r="AA18" s="89">
        <f t="shared" si="6"/>
        <v>0</v>
      </c>
      <c r="AB18" s="89">
        <f t="shared" si="6"/>
        <v>0</v>
      </c>
      <c r="AC18" s="89">
        <f t="shared" si="6"/>
        <v>0</v>
      </c>
    </row>
    <row r="19" spans="1:29" s="81" customFormat="1">
      <c r="A19" s="91" t="s">
        <v>466</v>
      </c>
      <c r="B19" s="92" t="s">
        <v>84</v>
      </c>
      <c r="C19" s="197" t="s">
        <v>467</v>
      </c>
      <c r="D19" s="94">
        <v>7</v>
      </c>
      <c r="E19" s="94">
        <v>13</v>
      </c>
      <c r="F19" s="94">
        <v>20</v>
      </c>
      <c r="G19" s="94">
        <v>7</v>
      </c>
      <c r="H19" s="94">
        <v>13</v>
      </c>
      <c r="I19" s="94">
        <v>20</v>
      </c>
      <c r="J19" s="94">
        <v>7</v>
      </c>
      <c r="K19" s="94">
        <v>13</v>
      </c>
      <c r="L19" s="94">
        <v>20</v>
      </c>
      <c r="M19" s="94"/>
      <c r="N19" s="94"/>
      <c r="O19" s="94"/>
      <c r="P19" s="94"/>
      <c r="Q19" s="94"/>
      <c r="R19" s="91" t="s">
        <v>129</v>
      </c>
      <c r="S19" s="194" t="s">
        <v>123</v>
      </c>
      <c r="T19" s="94"/>
      <c r="U19" s="94" t="s">
        <v>123</v>
      </c>
      <c r="V19" s="80"/>
      <c r="W19" s="80"/>
      <c r="X19" s="80"/>
      <c r="Y19" s="80"/>
      <c r="Z19" s="80"/>
      <c r="AA19" s="80"/>
      <c r="AB19" s="80"/>
      <c r="AC19" s="80"/>
    </row>
    <row r="20" spans="1:29" s="81" customFormat="1" ht="22.5" thickBot="1">
      <c r="A20" s="49" t="s">
        <v>469</v>
      </c>
      <c r="B20" s="74" t="s">
        <v>84</v>
      </c>
      <c r="C20" s="196" t="s">
        <v>470</v>
      </c>
      <c r="D20" s="76">
        <v>12</v>
      </c>
      <c r="E20" s="76">
        <v>11</v>
      </c>
      <c r="F20" s="76">
        <v>23</v>
      </c>
      <c r="G20" s="76">
        <v>12</v>
      </c>
      <c r="H20" s="76">
        <v>11</v>
      </c>
      <c r="I20" s="76">
        <v>23</v>
      </c>
      <c r="J20" s="76">
        <v>12</v>
      </c>
      <c r="K20" s="76">
        <v>11</v>
      </c>
      <c r="L20" s="76">
        <v>23</v>
      </c>
      <c r="M20" s="76"/>
      <c r="N20" s="76"/>
      <c r="O20" s="76"/>
      <c r="P20" s="76"/>
      <c r="Q20" s="76"/>
      <c r="R20" s="193" t="s">
        <v>129</v>
      </c>
      <c r="S20" s="195" t="s">
        <v>123</v>
      </c>
      <c r="T20" s="76"/>
      <c r="U20" s="76" t="s">
        <v>123</v>
      </c>
      <c r="V20" s="80"/>
      <c r="W20" s="80"/>
      <c r="X20" s="80"/>
      <c r="Y20" s="80"/>
      <c r="Z20" s="80"/>
      <c r="AA20" s="80"/>
      <c r="AB20" s="80"/>
      <c r="AC20" s="80"/>
    </row>
    <row r="21" spans="1:29" ht="22.5" thickBot="1">
      <c r="A21" s="68" t="s">
        <v>443</v>
      </c>
      <c r="B21" s="69"/>
      <c r="C21" s="70"/>
      <c r="D21" s="71">
        <f t="shared" ref="D21:L21" si="7">SUM(D19:D20)</f>
        <v>19</v>
      </c>
      <c r="E21" s="71">
        <f t="shared" si="7"/>
        <v>24</v>
      </c>
      <c r="F21" s="71">
        <f t="shared" si="7"/>
        <v>43</v>
      </c>
      <c r="G21" s="71">
        <f t="shared" si="7"/>
        <v>19</v>
      </c>
      <c r="H21" s="71">
        <f t="shared" si="7"/>
        <v>24</v>
      </c>
      <c r="I21" s="71">
        <f t="shared" si="7"/>
        <v>43</v>
      </c>
      <c r="J21" s="71">
        <f t="shared" si="7"/>
        <v>19</v>
      </c>
      <c r="K21" s="71">
        <f t="shared" si="7"/>
        <v>24</v>
      </c>
      <c r="L21" s="71">
        <f t="shared" si="7"/>
        <v>43</v>
      </c>
      <c r="M21" s="71"/>
      <c r="N21" s="71"/>
      <c r="O21" s="71"/>
      <c r="P21" s="71"/>
      <c r="Q21" s="71"/>
      <c r="R21" s="71"/>
      <c r="S21" s="72"/>
      <c r="T21" s="71"/>
      <c r="U21" s="71"/>
      <c r="V21" s="89">
        <f t="shared" ref="V21:AC21" si="8">SUM(V7:V20)</f>
        <v>0</v>
      </c>
      <c r="W21" s="89">
        <f t="shared" si="8"/>
        <v>360</v>
      </c>
      <c r="X21" s="89">
        <f t="shared" si="8"/>
        <v>0</v>
      </c>
      <c r="Y21" s="89">
        <f t="shared" si="8"/>
        <v>0</v>
      </c>
      <c r="Z21" s="89">
        <f t="shared" si="8"/>
        <v>320</v>
      </c>
      <c r="AA21" s="89">
        <f t="shared" si="8"/>
        <v>0</v>
      </c>
      <c r="AB21" s="89">
        <f t="shared" si="8"/>
        <v>0</v>
      </c>
      <c r="AC21" s="89">
        <f t="shared" si="8"/>
        <v>0</v>
      </c>
    </row>
    <row r="22" spans="1:29" s="81" customFormat="1">
      <c r="A22" s="91" t="s">
        <v>476</v>
      </c>
      <c r="B22" s="92" t="s">
        <v>85</v>
      </c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1"/>
      <c r="S22" s="95"/>
      <c r="T22" s="94"/>
      <c r="U22" s="94"/>
      <c r="V22" s="80"/>
      <c r="W22" s="80"/>
      <c r="X22" s="80"/>
      <c r="Y22" s="80"/>
      <c r="Z22" s="80"/>
      <c r="AA22" s="80"/>
      <c r="AB22" s="80"/>
      <c r="AC22" s="80"/>
    </row>
    <row r="23" spans="1:29" s="81" customFormat="1">
      <c r="A23" s="59" t="s">
        <v>477</v>
      </c>
      <c r="B23" s="83" t="s">
        <v>85</v>
      </c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59"/>
      <c r="S23" s="87"/>
      <c r="T23" s="85"/>
      <c r="U23" s="85"/>
      <c r="V23" s="80"/>
      <c r="W23" s="80"/>
      <c r="X23" s="80"/>
      <c r="Y23" s="80"/>
      <c r="Z23" s="80"/>
      <c r="AA23" s="80"/>
      <c r="AB23" s="80"/>
      <c r="AC23" s="80"/>
    </row>
    <row r="24" spans="1:29" s="81" customFormat="1">
      <c r="A24" s="59" t="s">
        <v>475</v>
      </c>
      <c r="B24" s="83" t="s">
        <v>184</v>
      </c>
      <c r="C24" s="84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59"/>
      <c r="S24" s="87"/>
      <c r="T24" s="85"/>
      <c r="U24" s="85"/>
      <c r="V24" s="80"/>
      <c r="W24" s="80"/>
      <c r="X24" s="80"/>
      <c r="Y24" s="80"/>
      <c r="Z24" s="80"/>
      <c r="AA24" s="80"/>
      <c r="AB24" s="80"/>
      <c r="AC24" s="80"/>
    </row>
    <row r="25" spans="1:29" s="81" customFormat="1">
      <c r="A25" s="188"/>
      <c r="B25" s="83"/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59"/>
      <c r="S25" s="66"/>
      <c r="T25" s="85"/>
      <c r="U25" s="85"/>
      <c r="V25" s="80"/>
      <c r="W25" s="80"/>
      <c r="X25" s="80"/>
      <c r="Y25" s="80"/>
      <c r="Z25" s="80"/>
      <c r="AA25" s="80"/>
      <c r="AB25" s="80"/>
      <c r="AC25" s="80"/>
    </row>
    <row r="26" spans="1:29" s="81" customFormat="1" ht="22.5" thickBot="1">
      <c r="A26" s="103"/>
      <c r="B26" s="104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3"/>
      <c r="S26" s="141"/>
      <c r="T26" s="106"/>
      <c r="U26" s="106"/>
      <c r="V26" s="80"/>
      <c r="W26" s="80"/>
      <c r="X26" s="80"/>
      <c r="Y26" s="80"/>
      <c r="Z26" s="80"/>
      <c r="AA26" s="80"/>
      <c r="AB26" s="80"/>
      <c r="AC26" s="80"/>
    </row>
    <row r="27" spans="1:29" ht="22.5" thickBot="1">
      <c r="A27" s="68" t="s">
        <v>460</v>
      </c>
      <c r="B27" s="69"/>
      <c r="C27" s="70"/>
      <c r="D27" s="71">
        <f>SUM(D22:D26)</f>
        <v>0</v>
      </c>
      <c r="E27" s="71">
        <f t="shared" ref="E27:L27" si="9">SUM(E22:E26)</f>
        <v>0</v>
      </c>
      <c r="F27" s="71">
        <f t="shared" si="9"/>
        <v>0</v>
      </c>
      <c r="G27" s="71">
        <f t="shared" si="9"/>
        <v>0</v>
      </c>
      <c r="H27" s="71">
        <f t="shared" si="9"/>
        <v>0</v>
      </c>
      <c r="I27" s="71">
        <f t="shared" si="9"/>
        <v>0</v>
      </c>
      <c r="J27" s="71">
        <f t="shared" si="9"/>
        <v>0</v>
      </c>
      <c r="K27" s="71">
        <f t="shared" si="9"/>
        <v>0</v>
      </c>
      <c r="L27" s="71">
        <f t="shared" si="9"/>
        <v>0</v>
      </c>
      <c r="M27" s="71"/>
      <c r="N27" s="71"/>
      <c r="O27" s="71"/>
      <c r="P27" s="71"/>
      <c r="Q27" s="71"/>
      <c r="R27" s="71"/>
      <c r="S27" s="72"/>
      <c r="T27" s="71"/>
      <c r="U27" s="71"/>
      <c r="V27" s="89">
        <f t="shared" ref="V27:AC27" si="10">SUM(V12:V26)</f>
        <v>0</v>
      </c>
      <c r="W27" s="89">
        <f t="shared" si="10"/>
        <v>640</v>
      </c>
      <c r="X27" s="89">
        <f t="shared" si="10"/>
        <v>0</v>
      </c>
      <c r="Y27" s="89">
        <f t="shared" si="10"/>
        <v>0</v>
      </c>
      <c r="Z27" s="89">
        <f t="shared" si="10"/>
        <v>580</v>
      </c>
      <c r="AA27" s="89">
        <f t="shared" si="10"/>
        <v>0</v>
      </c>
      <c r="AB27" s="89">
        <f t="shared" si="10"/>
        <v>0</v>
      </c>
      <c r="AC27" s="89">
        <f t="shared" si="10"/>
        <v>0</v>
      </c>
    </row>
    <row r="28" spans="1:29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9">
      <c r="A29" s="111" t="s">
        <v>4</v>
      </c>
      <c r="B29" s="111"/>
      <c r="C29" s="112"/>
      <c r="D29" s="111">
        <f t="shared" ref="D29:L29" si="11">D8+D11+D14+D18+D21+D27</f>
        <v>76</v>
      </c>
      <c r="E29" s="111">
        <f t="shared" si="11"/>
        <v>151</v>
      </c>
      <c r="F29" s="111">
        <f t="shared" si="11"/>
        <v>227</v>
      </c>
      <c r="G29" s="111">
        <f t="shared" si="11"/>
        <v>76</v>
      </c>
      <c r="H29" s="111">
        <f t="shared" si="11"/>
        <v>151</v>
      </c>
      <c r="I29" s="111">
        <f t="shared" si="11"/>
        <v>227</v>
      </c>
      <c r="J29" s="111">
        <f t="shared" si="11"/>
        <v>75</v>
      </c>
      <c r="K29" s="111">
        <f t="shared" si="11"/>
        <v>150</v>
      </c>
      <c r="L29" s="111">
        <f t="shared" si="11"/>
        <v>225</v>
      </c>
      <c r="M29" s="111" t="e">
        <f>M8+M11+M27+#REF!+#REF!+#REF!</f>
        <v>#REF!</v>
      </c>
      <c r="N29" s="111" t="e">
        <f>N8+N11+N27+#REF!+#REF!+#REF!</f>
        <v>#REF!</v>
      </c>
      <c r="O29" s="111" t="e">
        <f>O8+O11+O27+#REF!+#REF!+#REF!</f>
        <v>#REF!</v>
      </c>
      <c r="P29" s="111" t="e">
        <f>P8+P11+P27+#REF!+#REF!+#REF!</f>
        <v>#REF!</v>
      </c>
      <c r="Q29" s="111" t="e">
        <f>Q8+Q11+Q27+#REF!+#REF!+#REF!</f>
        <v>#REF!</v>
      </c>
      <c r="R29" s="112"/>
      <c r="S29" s="112"/>
      <c r="T29" s="111">
        <f>T8+T11</f>
        <v>0</v>
      </c>
      <c r="U29" s="111">
        <f>U8+U11</f>
        <v>0</v>
      </c>
      <c r="V29" s="113"/>
      <c r="W29" s="113"/>
      <c r="X29" s="113"/>
      <c r="Y29" s="113"/>
      <c r="Z29" s="113"/>
      <c r="AA29" s="113"/>
      <c r="AB29" s="113"/>
      <c r="AC29" s="113"/>
    </row>
    <row r="30" spans="1:29">
      <c r="A30" s="114"/>
      <c r="B30" s="114"/>
      <c r="C30" s="115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5"/>
      <c r="S30" s="115"/>
      <c r="T30" s="115"/>
      <c r="U30" s="115"/>
    </row>
    <row r="31" spans="1:29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9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>
      <c r="A38" s="109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  <row r="39" spans="1:21">
      <c r="A39" s="109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  <row r="40" spans="1:21">
      <c r="A40" s="109"/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1">
      <c r="A41" s="109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</row>
    <row r="42" spans="1:21">
      <c r="A42" s="109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</row>
    <row r="43" spans="1:21">
      <c r="A43" s="109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</row>
    <row r="44" spans="1:21">
      <c r="A44" s="109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</row>
    <row r="45" spans="1:21">
      <c r="A45" s="109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</row>
    <row r="46" spans="1:21">
      <c r="A46" s="109"/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</row>
    <row r="47" spans="1:21">
      <c r="A47" s="109"/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</row>
    <row r="48" spans="1:21">
      <c r="A48" s="109"/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</row>
  </sheetData>
  <mergeCells count="16">
    <mergeCell ref="J4:L4"/>
    <mergeCell ref="A4:A5"/>
    <mergeCell ref="B4:B5"/>
    <mergeCell ref="C4:C5"/>
    <mergeCell ref="D4:F4"/>
    <mergeCell ref="G4:I4"/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7"/>
  <sheetViews>
    <sheetView topLeftCell="A7" workbookViewId="0">
      <selection activeCell="C10" sqref="C10"/>
    </sheetView>
  </sheetViews>
  <sheetFormatPr defaultRowHeight="21.75"/>
  <cols>
    <col min="1" max="1" width="41" style="41" customWidth="1"/>
    <col min="2" max="2" width="7.7109375" style="41" customWidth="1"/>
    <col min="3" max="3" width="23.5703125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7.285156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101</v>
      </c>
    </row>
    <row r="2" spans="1:30">
      <c r="A2" s="42" t="s">
        <v>181</v>
      </c>
      <c r="B2" s="42"/>
      <c r="S2" s="43" t="s">
        <v>71</v>
      </c>
      <c r="T2" s="43"/>
      <c r="U2" s="43"/>
    </row>
    <row r="3" spans="1:30">
      <c r="A3" s="44" t="s">
        <v>66</v>
      </c>
      <c r="B3" s="44"/>
      <c r="D3" s="44" t="s">
        <v>182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84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127" t="s">
        <v>87</v>
      </c>
      <c r="E5" s="127" t="s">
        <v>88</v>
      </c>
      <c r="F5" s="127" t="s">
        <v>4</v>
      </c>
      <c r="G5" s="127" t="s">
        <v>87</v>
      </c>
      <c r="H5" s="127" t="s">
        <v>88</v>
      </c>
      <c r="I5" s="127" t="s">
        <v>4</v>
      </c>
      <c r="J5" s="127" t="s">
        <v>87</v>
      </c>
      <c r="K5" s="127" t="s">
        <v>88</v>
      </c>
      <c r="L5" s="127" t="s">
        <v>4</v>
      </c>
      <c r="M5" s="205"/>
      <c r="N5" s="127" t="s">
        <v>87</v>
      </c>
      <c r="O5" s="127" t="s">
        <v>88</v>
      </c>
      <c r="P5" s="127" t="s">
        <v>4</v>
      </c>
      <c r="Q5" s="129"/>
      <c r="R5" s="209"/>
      <c r="S5" s="209"/>
      <c r="T5" s="209"/>
      <c r="U5" s="209"/>
      <c r="V5" s="128" t="s">
        <v>89</v>
      </c>
      <c r="W5" s="128" t="s">
        <v>90</v>
      </c>
      <c r="X5" s="128" t="s">
        <v>89</v>
      </c>
      <c r="Y5" s="128" t="s">
        <v>90</v>
      </c>
      <c r="Z5" s="128" t="s">
        <v>89</v>
      </c>
      <c r="AA5" s="128" t="s">
        <v>90</v>
      </c>
      <c r="AB5" s="128" t="s">
        <v>89</v>
      </c>
      <c r="AC5" s="128" t="s">
        <v>90</v>
      </c>
    </row>
    <row r="6" spans="1:30" s="58" customFormat="1">
      <c r="A6" s="49" t="s">
        <v>183</v>
      </c>
      <c r="B6" s="50" t="s">
        <v>84</v>
      </c>
      <c r="C6" s="202" t="s">
        <v>179</v>
      </c>
      <c r="D6" s="52">
        <v>5</v>
      </c>
      <c r="E6" s="52">
        <v>15</v>
      </c>
      <c r="F6" s="52">
        <v>20</v>
      </c>
      <c r="G6" s="52">
        <v>5</v>
      </c>
      <c r="H6" s="52">
        <v>15</v>
      </c>
      <c r="I6" s="52">
        <v>20</v>
      </c>
      <c r="J6" s="52">
        <v>5</v>
      </c>
      <c r="K6" s="52">
        <v>15</v>
      </c>
      <c r="L6" s="52">
        <v>20</v>
      </c>
      <c r="M6" s="52"/>
      <c r="N6" s="52"/>
      <c r="O6" s="52"/>
      <c r="P6" s="52"/>
      <c r="Q6" s="53"/>
      <c r="R6" s="54" t="s">
        <v>157</v>
      </c>
      <c r="S6" s="161" t="s">
        <v>123</v>
      </c>
      <c r="T6" s="56"/>
      <c r="U6" s="56" t="s">
        <v>123</v>
      </c>
      <c r="V6" s="57"/>
      <c r="W6" s="57"/>
      <c r="X6" s="57"/>
      <c r="Y6" s="57">
        <v>20</v>
      </c>
      <c r="Z6" s="57"/>
      <c r="AA6" s="57"/>
      <c r="AB6" s="57"/>
      <c r="AC6" s="57"/>
    </row>
    <row r="7" spans="1:30" s="58" customFormat="1" ht="22.5" thickBot="1">
      <c r="A7" s="59" t="s">
        <v>196</v>
      </c>
      <c r="B7" s="60" t="s">
        <v>84</v>
      </c>
      <c r="C7" s="199" t="s">
        <v>197</v>
      </c>
      <c r="D7" s="62">
        <v>3</v>
      </c>
      <c r="E7" s="62">
        <v>17</v>
      </c>
      <c r="F7" s="62">
        <v>20</v>
      </c>
      <c r="G7" s="62">
        <v>3</v>
      </c>
      <c r="H7" s="62">
        <v>17</v>
      </c>
      <c r="I7" s="63">
        <v>20</v>
      </c>
      <c r="J7" s="63">
        <v>3</v>
      </c>
      <c r="K7" s="63">
        <v>17</v>
      </c>
      <c r="L7" s="63">
        <v>20</v>
      </c>
      <c r="M7" s="62"/>
      <c r="N7" s="62"/>
      <c r="O7" s="62"/>
      <c r="P7" s="62"/>
      <c r="Q7" s="64"/>
      <c r="R7" s="65" t="s">
        <v>198</v>
      </c>
      <c r="S7" s="87" t="s">
        <v>123</v>
      </c>
      <c r="T7" s="67"/>
      <c r="U7" s="67" t="s">
        <v>123</v>
      </c>
      <c r="V7" s="57"/>
      <c r="W7" s="57"/>
      <c r="X7" s="57"/>
      <c r="Y7" s="57">
        <v>20</v>
      </c>
      <c r="Z7" s="57"/>
      <c r="AA7" s="57"/>
      <c r="AB7" s="57"/>
      <c r="AC7" s="57"/>
    </row>
    <row r="8" spans="1:30" ht="22.5" thickBot="1">
      <c r="A8" s="71" t="s">
        <v>95</v>
      </c>
      <c r="B8" s="69"/>
      <c r="C8" s="70"/>
      <c r="D8" s="71">
        <f t="shared" ref="D8:L8" si="0">SUM(D6:D7)</f>
        <v>8</v>
      </c>
      <c r="E8" s="71">
        <f t="shared" si="0"/>
        <v>32</v>
      </c>
      <c r="F8" s="71">
        <f t="shared" si="0"/>
        <v>40</v>
      </c>
      <c r="G8" s="71">
        <f t="shared" si="0"/>
        <v>8</v>
      </c>
      <c r="H8" s="71">
        <f t="shared" si="0"/>
        <v>32</v>
      </c>
      <c r="I8" s="71">
        <f t="shared" si="0"/>
        <v>40</v>
      </c>
      <c r="J8" s="71">
        <f t="shared" si="0"/>
        <v>8</v>
      </c>
      <c r="K8" s="71">
        <f t="shared" si="0"/>
        <v>32</v>
      </c>
      <c r="L8" s="71">
        <f t="shared" si="0"/>
        <v>40</v>
      </c>
      <c r="M8" s="71"/>
      <c r="N8" s="71"/>
      <c r="O8" s="71"/>
      <c r="P8" s="71"/>
      <c r="Q8" s="71"/>
      <c r="R8" s="71"/>
      <c r="S8" s="72"/>
      <c r="T8" s="71">
        <f>SUM(T7:T7)</f>
        <v>0</v>
      </c>
      <c r="U8" s="71">
        <f>SUM(U7:U7)</f>
        <v>0</v>
      </c>
      <c r="V8" s="89">
        <f>SUM(V6:V7)</f>
        <v>0</v>
      </c>
      <c r="W8" s="89">
        <f t="shared" ref="W8:AC8" si="1">SUM(W6:W7)</f>
        <v>0</v>
      </c>
      <c r="X8" s="89">
        <f t="shared" si="1"/>
        <v>0</v>
      </c>
      <c r="Y8" s="89">
        <f t="shared" si="1"/>
        <v>40</v>
      </c>
      <c r="Z8" s="89">
        <f t="shared" si="1"/>
        <v>0</v>
      </c>
      <c r="AA8" s="89">
        <f t="shared" si="1"/>
        <v>0</v>
      </c>
      <c r="AB8" s="89">
        <f t="shared" si="1"/>
        <v>0</v>
      </c>
      <c r="AC8" s="89">
        <f t="shared" si="1"/>
        <v>0</v>
      </c>
    </row>
    <row r="9" spans="1:30" s="81" customFormat="1">
      <c r="A9" s="49" t="s">
        <v>336</v>
      </c>
      <c r="B9" s="74" t="s">
        <v>85</v>
      </c>
      <c r="C9" s="196" t="s">
        <v>337</v>
      </c>
      <c r="D9" s="76">
        <v>19</v>
      </c>
      <c r="E9" s="76">
        <v>1</v>
      </c>
      <c r="F9" s="76">
        <v>20</v>
      </c>
      <c r="G9" s="76">
        <v>19</v>
      </c>
      <c r="H9" s="76">
        <v>1</v>
      </c>
      <c r="I9" s="76">
        <v>20</v>
      </c>
      <c r="J9" s="76">
        <v>18</v>
      </c>
      <c r="K9" s="76">
        <v>1</v>
      </c>
      <c r="L9" s="76">
        <v>19</v>
      </c>
      <c r="M9" s="76"/>
      <c r="N9" s="76"/>
      <c r="O9" s="76"/>
      <c r="P9" s="76"/>
      <c r="Q9" s="77"/>
      <c r="R9" s="49" t="s">
        <v>157</v>
      </c>
      <c r="S9" s="131" t="s">
        <v>123</v>
      </c>
      <c r="T9" s="76" t="s">
        <v>123</v>
      </c>
      <c r="U9" s="76"/>
      <c r="V9" s="80"/>
      <c r="W9" s="80"/>
      <c r="X9" s="80"/>
      <c r="Y9" s="80"/>
      <c r="Z9" s="80"/>
      <c r="AA9" s="80"/>
      <c r="AB9" s="80"/>
      <c r="AC9" s="80"/>
    </row>
    <row r="10" spans="1:30" s="81" customFormat="1" ht="22.5" thickBot="1">
      <c r="A10" s="82" t="s">
        <v>394</v>
      </c>
      <c r="B10" s="83" t="s">
        <v>85</v>
      </c>
      <c r="C10" s="200" t="s">
        <v>395</v>
      </c>
      <c r="D10" s="85">
        <v>24</v>
      </c>
      <c r="E10" s="85">
        <v>0</v>
      </c>
      <c r="F10" s="85">
        <v>24</v>
      </c>
      <c r="G10" s="85">
        <v>24</v>
      </c>
      <c r="H10" s="85">
        <v>0</v>
      </c>
      <c r="I10" s="85">
        <v>24</v>
      </c>
      <c r="J10" s="85">
        <v>24</v>
      </c>
      <c r="K10" s="85">
        <v>0</v>
      </c>
      <c r="L10" s="85">
        <v>24</v>
      </c>
      <c r="M10" s="85"/>
      <c r="N10" s="85"/>
      <c r="O10" s="85"/>
      <c r="P10" s="85"/>
      <c r="Q10" s="86"/>
      <c r="R10" s="59" t="s">
        <v>157</v>
      </c>
      <c r="S10" s="66" t="s">
        <v>123</v>
      </c>
      <c r="T10" s="85" t="s">
        <v>123</v>
      </c>
      <c r="U10" s="85"/>
      <c r="V10" s="80"/>
      <c r="W10" s="80"/>
      <c r="X10" s="80"/>
      <c r="Y10" s="80"/>
      <c r="Z10" s="80"/>
      <c r="AA10" s="80"/>
      <c r="AB10" s="80"/>
      <c r="AC10" s="80"/>
    </row>
    <row r="11" spans="1:30" ht="22.5" thickBot="1">
      <c r="A11" s="68" t="s">
        <v>335</v>
      </c>
      <c r="B11" s="69"/>
      <c r="C11" s="70"/>
      <c r="D11" s="71">
        <f t="shared" ref="D11:L11" si="2">SUM(D9:D10)</f>
        <v>43</v>
      </c>
      <c r="E11" s="71">
        <f t="shared" si="2"/>
        <v>1</v>
      </c>
      <c r="F11" s="71">
        <f t="shared" si="2"/>
        <v>44</v>
      </c>
      <c r="G11" s="71">
        <f t="shared" si="2"/>
        <v>43</v>
      </c>
      <c r="H11" s="71">
        <f t="shared" si="2"/>
        <v>1</v>
      </c>
      <c r="I11" s="71">
        <f t="shared" si="2"/>
        <v>44</v>
      </c>
      <c r="J11" s="71">
        <f t="shared" si="2"/>
        <v>42</v>
      </c>
      <c r="K11" s="71">
        <f t="shared" si="2"/>
        <v>1</v>
      </c>
      <c r="L11" s="71">
        <f t="shared" si="2"/>
        <v>43</v>
      </c>
      <c r="M11" s="71"/>
      <c r="N11" s="71"/>
      <c r="O11" s="71"/>
      <c r="P11" s="71"/>
      <c r="Q11" s="71"/>
      <c r="R11" s="71"/>
      <c r="S11" s="72"/>
      <c r="T11" s="71">
        <f t="shared" ref="T11:AC11" si="3">SUM(T9:T10)</f>
        <v>0</v>
      </c>
      <c r="U11" s="71">
        <f t="shared" si="3"/>
        <v>0</v>
      </c>
      <c r="V11" s="89">
        <f t="shared" si="3"/>
        <v>0</v>
      </c>
      <c r="W11" s="89">
        <f t="shared" si="3"/>
        <v>0</v>
      </c>
      <c r="X11" s="89">
        <f t="shared" si="3"/>
        <v>0</v>
      </c>
      <c r="Y11" s="89">
        <f t="shared" si="3"/>
        <v>0</v>
      </c>
      <c r="Z11" s="89">
        <f t="shared" si="3"/>
        <v>0</v>
      </c>
      <c r="AA11" s="89">
        <f t="shared" si="3"/>
        <v>0</v>
      </c>
      <c r="AB11" s="89">
        <f t="shared" si="3"/>
        <v>0</v>
      </c>
      <c r="AC11" s="89">
        <f t="shared" si="3"/>
        <v>0</v>
      </c>
      <c r="AD11" s="90">
        <f>SUM(V11:AC11)</f>
        <v>0</v>
      </c>
    </row>
    <row r="12" spans="1:30" s="81" customFormat="1">
      <c r="A12" s="91" t="s">
        <v>455</v>
      </c>
      <c r="B12" s="92" t="s">
        <v>85</v>
      </c>
      <c r="C12" s="93" t="s">
        <v>456</v>
      </c>
      <c r="D12" s="94"/>
      <c r="E12" s="94"/>
      <c r="F12" s="94">
        <v>10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1" t="s">
        <v>457</v>
      </c>
      <c r="S12" s="95"/>
      <c r="T12" s="94" t="s">
        <v>123</v>
      </c>
      <c r="U12" s="94"/>
      <c r="V12" s="80"/>
      <c r="W12" s="80"/>
      <c r="X12" s="80"/>
      <c r="Y12" s="80"/>
      <c r="Z12" s="80"/>
      <c r="AA12" s="80"/>
      <c r="AB12" s="80"/>
      <c r="AC12" s="80"/>
    </row>
    <row r="13" spans="1:30" s="81" customFormat="1">
      <c r="A13" s="49" t="s">
        <v>458</v>
      </c>
      <c r="B13" s="74" t="s">
        <v>85</v>
      </c>
      <c r="C13" s="75" t="s">
        <v>459</v>
      </c>
      <c r="D13" s="76"/>
      <c r="E13" s="76"/>
      <c r="F13" s="76">
        <v>10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193" t="s">
        <v>457</v>
      </c>
      <c r="S13" s="78"/>
      <c r="T13" s="76" t="s">
        <v>123</v>
      </c>
      <c r="U13" s="76"/>
      <c r="V13" s="80"/>
      <c r="W13" s="80"/>
      <c r="X13" s="80"/>
      <c r="Y13" s="80"/>
      <c r="Z13" s="80"/>
      <c r="AA13" s="80"/>
      <c r="AB13" s="80"/>
      <c r="AC13" s="80"/>
    </row>
    <row r="14" spans="1:30" s="81" customFormat="1">
      <c r="A14" s="97"/>
      <c r="B14" s="98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59"/>
      <c r="S14" s="101"/>
      <c r="T14" s="100"/>
      <c r="U14" s="100"/>
      <c r="V14" s="80"/>
      <c r="W14" s="80"/>
      <c r="X14" s="80"/>
      <c r="Y14" s="80"/>
      <c r="Z14" s="80"/>
      <c r="AA14" s="80"/>
      <c r="AB14" s="80"/>
      <c r="AC14" s="80"/>
    </row>
    <row r="15" spans="1:30" s="81" customFormat="1" ht="22.5" thickBot="1">
      <c r="A15" s="103"/>
      <c r="B15" s="104"/>
      <c r="C15" s="105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3"/>
      <c r="S15" s="107"/>
      <c r="T15" s="106"/>
      <c r="U15" s="106"/>
      <c r="V15" s="80"/>
      <c r="W15" s="80"/>
      <c r="X15" s="80"/>
      <c r="Y15" s="80"/>
      <c r="Z15" s="80"/>
      <c r="AA15" s="80"/>
      <c r="AB15" s="80"/>
      <c r="AC15" s="80"/>
    </row>
    <row r="16" spans="1:30" ht="22.5" thickBot="1">
      <c r="A16" s="68" t="s">
        <v>460</v>
      </c>
      <c r="B16" s="69"/>
      <c r="C16" s="70"/>
      <c r="D16" s="71">
        <f t="shared" ref="D16:L16" si="4">SUM(D12:D15)</f>
        <v>0</v>
      </c>
      <c r="E16" s="71">
        <f t="shared" si="4"/>
        <v>0</v>
      </c>
      <c r="F16" s="71">
        <f t="shared" si="4"/>
        <v>20</v>
      </c>
      <c r="G16" s="71">
        <f t="shared" si="4"/>
        <v>0</v>
      </c>
      <c r="H16" s="71">
        <f t="shared" si="4"/>
        <v>0</v>
      </c>
      <c r="I16" s="71">
        <f t="shared" si="4"/>
        <v>0</v>
      </c>
      <c r="J16" s="71">
        <f t="shared" si="4"/>
        <v>0</v>
      </c>
      <c r="K16" s="71">
        <f t="shared" si="4"/>
        <v>0</v>
      </c>
      <c r="L16" s="71">
        <f t="shared" si="4"/>
        <v>0</v>
      </c>
      <c r="M16" s="71"/>
      <c r="N16" s="71"/>
      <c r="O16" s="71"/>
      <c r="P16" s="71"/>
      <c r="Q16" s="71"/>
      <c r="R16" s="71"/>
      <c r="S16" s="72"/>
      <c r="T16" s="71">
        <f t="shared" ref="T16:AC16" si="5">SUM(T12:T15)</f>
        <v>0</v>
      </c>
      <c r="U16" s="71">
        <f t="shared" si="5"/>
        <v>0</v>
      </c>
      <c r="V16" s="89">
        <f t="shared" si="5"/>
        <v>0</v>
      </c>
      <c r="W16" s="89">
        <f t="shared" si="5"/>
        <v>0</v>
      </c>
      <c r="X16" s="89">
        <f t="shared" si="5"/>
        <v>0</v>
      </c>
      <c r="Y16" s="89">
        <f t="shared" si="5"/>
        <v>0</v>
      </c>
      <c r="Z16" s="89">
        <f t="shared" si="5"/>
        <v>0</v>
      </c>
      <c r="AA16" s="89">
        <f t="shared" si="5"/>
        <v>0</v>
      </c>
      <c r="AB16" s="89">
        <f t="shared" si="5"/>
        <v>0</v>
      </c>
      <c r="AC16" s="89">
        <f t="shared" si="5"/>
        <v>0</v>
      </c>
    </row>
    <row r="17" spans="1:29">
      <c r="A17" s="109"/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</row>
    <row r="18" spans="1:29">
      <c r="A18" s="111" t="s">
        <v>4</v>
      </c>
      <c r="B18" s="111"/>
      <c r="C18" s="112"/>
      <c r="D18" s="111">
        <f t="shared" ref="D18:L18" si="6">D8+D11+D16</f>
        <v>51</v>
      </c>
      <c r="E18" s="111">
        <f t="shared" si="6"/>
        <v>33</v>
      </c>
      <c r="F18" s="111">
        <f t="shared" si="6"/>
        <v>104</v>
      </c>
      <c r="G18" s="111">
        <f t="shared" si="6"/>
        <v>51</v>
      </c>
      <c r="H18" s="111">
        <f t="shared" si="6"/>
        <v>33</v>
      </c>
      <c r="I18" s="111">
        <f t="shared" si="6"/>
        <v>84</v>
      </c>
      <c r="J18" s="111">
        <f t="shared" si="6"/>
        <v>50</v>
      </c>
      <c r="K18" s="111">
        <f t="shared" si="6"/>
        <v>33</v>
      </c>
      <c r="L18" s="111">
        <f t="shared" si="6"/>
        <v>83</v>
      </c>
      <c r="M18" s="111" t="e">
        <f>M8+M11+M16+#REF!+#REF!+#REF!</f>
        <v>#REF!</v>
      </c>
      <c r="N18" s="111" t="e">
        <f>N8+N11+N16+#REF!+#REF!+#REF!</f>
        <v>#REF!</v>
      </c>
      <c r="O18" s="111" t="e">
        <f>O8+O11+O16+#REF!+#REF!+#REF!</f>
        <v>#REF!</v>
      </c>
      <c r="P18" s="111" t="e">
        <f>P8+P11+P16+#REF!+#REF!+#REF!</f>
        <v>#REF!</v>
      </c>
      <c r="Q18" s="111" t="e">
        <f>Q8+Q11+Q16+#REF!+#REF!+#REF!</f>
        <v>#REF!</v>
      </c>
      <c r="R18" s="112"/>
      <c r="S18" s="112"/>
      <c r="T18" s="111">
        <f>T8+T11</f>
        <v>0</v>
      </c>
      <c r="U18" s="111">
        <f>U8+U11</f>
        <v>0</v>
      </c>
      <c r="V18" s="113"/>
      <c r="W18" s="113"/>
      <c r="X18" s="113"/>
      <c r="Y18" s="113"/>
      <c r="Z18" s="113"/>
      <c r="AA18" s="113"/>
      <c r="AB18" s="113"/>
      <c r="AC18" s="113"/>
    </row>
    <row r="19" spans="1:29">
      <c r="A19" s="114"/>
      <c r="B19" s="114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5"/>
      <c r="S19" s="115"/>
      <c r="T19" s="115"/>
      <c r="U19" s="115"/>
    </row>
    <row r="20" spans="1:29">
      <c r="A20" s="109"/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</row>
    <row r="21" spans="1:29">
      <c r="A21" s="109"/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</row>
    <row r="22" spans="1:29">
      <c r="A22" s="109"/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</row>
    <row r="26" spans="1:29">
      <c r="A26" s="109"/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</row>
    <row r="27" spans="1:29">
      <c r="A27" s="109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9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9">
      <c r="A29" s="109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9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9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9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>
      <c r="A36" s="109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</sheetData>
  <mergeCells count="16"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  <mergeCell ref="J4:L4"/>
    <mergeCell ref="A4:A5"/>
    <mergeCell ref="B4:B5"/>
    <mergeCell ref="C4:C5"/>
    <mergeCell ref="D4:F4"/>
    <mergeCell ref="G4:I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9"/>
  <sheetViews>
    <sheetView topLeftCell="A7" workbookViewId="0">
      <selection activeCell="T12" sqref="T12:T16"/>
    </sheetView>
  </sheetViews>
  <sheetFormatPr defaultRowHeight="21.75"/>
  <cols>
    <col min="1" max="1" width="32.42578125" style="41" customWidth="1"/>
    <col min="2" max="2" width="11.7109375" style="41" customWidth="1"/>
    <col min="3" max="3" width="19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318</v>
      </c>
    </row>
    <row r="2" spans="1:30">
      <c r="A2" s="42" t="s">
        <v>319</v>
      </c>
      <c r="B2" s="42"/>
      <c r="S2" s="43" t="s">
        <v>71</v>
      </c>
      <c r="T2" s="43"/>
      <c r="U2" s="43"/>
    </row>
    <row r="3" spans="1:30">
      <c r="A3" s="44" t="s">
        <v>320</v>
      </c>
      <c r="D3" s="44" t="s">
        <v>301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265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162" t="s">
        <v>87</v>
      </c>
      <c r="E5" s="162" t="s">
        <v>88</v>
      </c>
      <c r="F5" s="162" t="s">
        <v>4</v>
      </c>
      <c r="G5" s="162" t="s">
        <v>87</v>
      </c>
      <c r="H5" s="162" t="s">
        <v>88</v>
      </c>
      <c r="I5" s="162" t="s">
        <v>4</v>
      </c>
      <c r="J5" s="162" t="s">
        <v>87</v>
      </c>
      <c r="K5" s="162" t="s">
        <v>88</v>
      </c>
      <c r="L5" s="162" t="s">
        <v>4</v>
      </c>
      <c r="M5" s="205"/>
      <c r="N5" s="162" t="s">
        <v>87</v>
      </c>
      <c r="O5" s="162" t="s">
        <v>88</v>
      </c>
      <c r="P5" s="162" t="s">
        <v>4</v>
      </c>
      <c r="Q5" s="164"/>
      <c r="R5" s="209"/>
      <c r="S5" s="209"/>
      <c r="T5" s="209"/>
      <c r="U5" s="209"/>
      <c r="V5" s="163" t="s">
        <v>89</v>
      </c>
      <c r="W5" s="163" t="s">
        <v>90</v>
      </c>
      <c r="X5" s="163" t="s">
        <v>89</v>
      </c>
      <c r="Y5" s="163" t="s">
        <v>90</v>
      </c>
      <c r="Z5" s="163" t="s">
        <v>89</v>
      </c>
      <c r="AA5" s="163" t="s">
        <v>90</v>
      </c>
      <c r="AB5" s="163" t="s">
        <v>89</v>
      </c>
      <c r="AC5" s="163" t="s">
        <v>90</v>
      </c>
    </row>
    <row r="6" spans="1:30" s="58" customFormat="1">
      <c r="A6" s="142" t="s">
        <v>316</v>
      </c>
      <c r="B6" s="166" t="s">
        <v>83</v>
      </c>
      <c r="C6" s="201" t="s">
        <v>291</v>
      </c>
      <c r="D6" s="168">
        <v>10</v>
      </c>
      <c r="E6" s="168">
        <v>0</v>
      </c>
      <c r="F6" s="168">
        <v>10</v>
      </c>
      <c r="G6" s="168">
        <v>10</v>
      </c>
      <c r="H6" s="168">
        <v>0</v>
      </c>
      <c r="I6" s="168">
        <v>10</v>
      </c>
      <c r="J6" s="168">
        <v>10</v>
      </c>
      <c r="K6" s="168">
        <v>0</v>
      </c>
      <c r="L6" s="168">
        <v>10</v>
      </c>
      <c r="M6" s="168"/>
      <c r="N6" s="168"/>
      <c r="O6" s="168"/>
      <c r="P6" s="168"/>
      <c r="Q6" s="169"/>
      <c r="R6" s="170" t="s">
        <v>311</v>
      </c>
      <c r="S6" s="171" t="s">
        <v>123</v>
      </c>
      <c r="T6" s="172" t="s">
        <v>123</v>
      </c>
      <c r="U6" s="172"/>
      <c r="V6" s="57"/>
      <c r="W6" s="57"/>
      <c r="X6" s="57"/>
      <c r="Y6" s="57"/>
      <c r="Z6" s="57"/>
      <c r="AA6" s="57"/>
      <c r="AB6" s="57"/>
      <c r="AC6" s="57"/>
    </row>
    <row r="7" spans="1:30" s="58" customFormat="1" ht="22.5" thickBot="1">
      <c r="A7" s="103" t="s">
        <v>317</v>
      </c>
      <c r="B7" s="173"/>
      <c r="C7" s="174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75"/>
      <c r="R7" s="148"/>
      <c r="S7" s="176"/>
      <c r="T7" s="149"/>
      <c r="U7" s="149"/>
      <c r="V7" s="57"/>
      <c r="W7" s="57"/>
      <c r="X7" s="57"/>
      <c r="Y7" s="57"/>
      <c r="Z7" s="57"/>
      <c r="AA7" s="57"/>
      <c r="AB7" s="57"/>
      <c r="AC7" s="57"/>
    </row>
    <row r="8" spans="1:30" ht="22.5" thickBot="1">
      <c r="A8" s="68" t="s">
        <v>262</v>
      </c>
      <c r="B8" s="69"/>
      <c r="C8" s="70"/>
      <c r="D8" s="71">
        <f t="shared" ref="D8:L8" si="0">SUM(D6:D6)</f>
        <v>10</v>
      </c>
      <c r="E8" s="71">
        <f t="shared" si="0"/>
        <v>0</v>
      </c>
      <c r="F8" s="71">
        <f t="shared" si="0"/>
        <v>10</v>
      </c>
      <c r="G8" s="71">
        <f t="shared" si="0"/>
        <v>10</v>
      </c>
      <c r="H8" s="71">
        <f t="shared" si="0"/>
        <v>0</v>
      </c>
      <c r="I8" s="71">
        <f t="shared" si="0"/>
        <v>10</v>
      </c>
      <c r="J8" s="71">
        <f t="shared" si="0"/>
        <v>10</v>
      </c>
      <c r="K8" s="71">
        <f t="shared" si="0"/>
        <v>0</v>
      </c>
      <c r="L8" s="71">
        <f t="shared" si="0"/>
        <v>10</v>
      </c>
      <c r="M8" s="71"/>
      <c r="N8" s="71"/>
      <c r="O8" s="71"/>
      <c r="P8" s="71"/>
      <c r="Q8" s="71"/>
      <c r="R8" s="71"/>
      <c r="S8" s="72"/>
      <c r="T8" s="71"/>
      <c r="U8" s="71"/>
      <c r="V8" s="89">
        <f>SUM(V6)</f>
        <v>0</v>
      </c>
      <c r="W8" s="89">
        <f t="shared" ref="W8:AC8" si="1">SUM(W6)</f>
        <v>0</v>
      </c>
      <c r="X8" s="89">
        <f t="shared" si="1"/>
        <v>0</v>
      </c>
      <c r="Y8" s="89">
        <f t="shared" si="1"/>
        <v>0</v>
      </c>
      <c r="Z8" s="89">
        <f t="shared" si="1"/>
        <v>0</v>
      </c>
      <c r="AA8" s="89">
        <f t="shared" si="1"/>
        <v>0</v>
      </c>
      <c r="AB8" s="89">
        <f t="shared" si="1"/>
        <v>0</v>
      </c>
      <c r="AC8" s="89">
        <f t="shared" si="1"/>
        <v>0</v>
      </c>
    </row>
    <row r="9" spans="1:30" s="58" customFormat="1">
      <c r="A9" s="142" t="s">
        <v>316</v>
      </c>
      <c r="B9" s="166" t="s">
        <v>83</v>
      </c>
      <c r="C9" s="201" t="s">
        <v>406</v>
      </c>
      <c r="D9" s="168">
        <v>10</v>
      </c>
      <c r="E9" s="168">
        <v>0</v>
      </c>
      <c r="F9" s="168">
        <v>10</v>
      </c>
      <c r="G9" s="168">
        <v>10</v>
      </c>
      <c r="H9" s="168">
        <v>0</v>
      </c>
      <c r="I9" s="168">
        <v>10</v>
      </c>
      <c r="J9" s="168">
        <v>10</v>
      </c>
      <c r="K9" s="168">
        <v>0</v>
      </c>
      <c r="L9" s="168">
        <v>10</v>
      </c>
      <c r="M9" s="168"/>
      <c r="N9" s="168"/>
      <c r="O9" s="168"/>
      <c r="P9" s="168"/>
      <c r="Q9" s="169"/>
      <c r="R9" s="170" t="s">
        <v>311</v>
      </c>
      <c r="S9" s="171" t="s">
        <v>123</v>
      </c>
      <c r="T9" s="172" t="s">
        <v>123</v>
      </c>
      <c r="U9" s="172"/>
      <c r="V9" s="57"/>
      <c r="W9" s="57"/>
      <c r="X9" s="57"/>
      <c r="Y9" s="57"/>
      <c r="Z9" s="57"/>
      <c r="AA9" s="57"/>
      <c r="AB9" s="57"/>
      <c r="AC9" s="57"/>
    </row>
    <row r="10" spans="1:30" s="58" customFormat="1" ht="22.5" thickBot="1">
      <c r="A10" s="59" t="s">
        <v>317</v>
      </c>
      <c r="B10" s="85"/>
      <c r="C10" s="144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5"/>
      <c r="S10" s="156"/>
      <c r="T10" s="67"/>
      <c r="U10" s="67"/>
      <c r="V10" s="57"/>
      <c r="W10" s="57"/>
      <c r="X10" s="57"/>
      <c r="Y10" s="57"/>
      <c r="Z10" s="57"/>
      <c r="AA10" s="57"/>
      <c r="AB10" s="57"/>
      <c r="AC10" s="57"/>
    </row>
    <row r="11" spans="1:30" ht="22.5" thickBot="1">
      <c r="A11" s="68" t="s">
        <v>335</v>
      </c>
      <c r="B11" s="69"/>
      <c r="C11" s="70"/>
      <c r="D11" s="71">
        <f t="shared" ref="D11:L11" si="2">SUM(D9:D10)</f>
        <v>10</v>
      </c>
      <c r="E11" s="71">
        <f t="shared" si="2"/>
        <v>0</v>
      </c>
      <c r="F11" s="71">
        <f t="shared" si="2"/>
        <v>10</v>
      </c>
      <c r="G11" s="71">
        <f t="shared" si="2"/>
        <v>10</v>
      </c>
      <c r="H11" s="71">
        <f t="shared" si="2"/>
        <v>0</v>
      </c>
      <c r="I11" s="71">
        <f t="shared" si="2"/>
        <v>10</v>
      </c>
      <c r="J11" s="71">
        <f t="shared" si="2"/>
        <v>10</v>
      </c>
      <c r="K11" s="71">
        <f t="shared" si="2"/>
        <v>0</v>
      </c>
      <c r="L11" s="71">
        <f t="shared" si="2"/>
        <v>10</v>
      </c>
      <c r="M11" s="71"/>
      <c r="N11" s="71"/>
      <c r="O11" s="71"/>
      <c r="P11" s="71"/>
      <c r="Q11" s="71"/>
      <c r="R11" s="71"/>
      <c r="S11" s="72"/>
      <c r="T11" s="71">
        <f t="shared" ref="T11:AC11" si="3">SUM(T9:T10)</f>
        <v>0</v>
      </c>
      <c r="U11" s="71">
        <f t="shared" si="3"/>
        <v>0</v>
      </c>
      <c r="V11" s="89">
        <f t="shared" si="3"/>
        <v>0</v>
      </c>
      <c r="W11" s="89">
        <f t="shared" si="3"/>
        <v>0</v>
      </c>
      <c r="X11" s="89">
        <f t="shared" si="3"/>
        <v>0</v>
      </c>
      <c r="Y11" s="89">
        <f t="shared" si="3"/>
        <v>0</v>
      </c>
      <c r="Z11" s="89">
        <f t="shared" si="3"/>
        <v>0</v>
      </c>
      <c r="AA11" s="89">
        <f t="shared" si="3"/>
        <v>0</v>
      </c>
      <c r="AB11" s="89">
        <f t="shared" si="3"/>
        <v>0</v>
      </c>
      <c r="AC11" s="89">
        <f t="shared" si="3"/>
        <v>0</v>
      </c>
      <c r="AD11" s="90">
        <f>SUM(V11:AC11)</f>
        <v>0</v>
      </c>
    </row>
    <row r="12" spans="1:30" s="81" customFormat="1">
      <c r="A12" s="91" t="s">
        <v>316</v>
      </c>
      <c r="B12" s="9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1"/>
      <c r="S12" s="95"/>
      <c r="T12" s="94"/>
      <c r="U12" s="94"/>
      <c r="V12" s="80"/>
      <c r="W12" s="80"/>
      <c r="X12" s="80"/>
      <c r="Y12" s="80"/>
      <c r="Z12" s="80"/>
      <c r="AA12" s="80"/>
      <c r="AB12" s="80"/>
      <c r="AC12" s="80"/>
    </row>
    <row r="13" spans="1:30" s="81" customFormat="1">
      <c r="A13" s="82" t="s">
        <v>317</v>
      </c>
      <c r="B13" s="83"/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6"/>
      <c r="R13" s="59"/>
      <c r="S13" s="87"/>
      <c r="T13" s="85"/>
      <c r="U13" s="85"/>
      <c r="V13" s="80"/>
      <c r="W13" s="80"/>
      <c r="X13" s="80"/>
      <c r="Y13" s="80"/>
      <c r="Z13" s="80"/>
      <c r="AA13" s="80"/>
      <c r="AB13" s="80"/>
      <c r="AC13" s="80"/>
    </row>
    <row r="14" spans="1:30" s="81" customFormat="1">
      <c r="A14" s="82" t="s">
        <v>483</v>
      </c>
      <c r="B14" s="83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6"/>
      <c r="R14" s="59"/>
      <c r="S14" s="87"/>
      <c r="T14" s="85"/>
      <c r="U14" s="85"/>
      <c r="V14" s="80"/>
      <c r="W14" s="80"/>
      <c r="X14" s="80"/>
      <c r="Y14" s="80"/>
      <c r="Z14" s="80"/>
      <c r="AA14" s="80"/>
      <c r="AB14" s="80"/>
      <c r="AC14" s="80"/>
    </row>
    <row r="15" spans="1:30" s="81" customFormat="1">
      <c r="A15" s="82" t="s">
        <v>317</v>
      </c>
      <c r="B15" s="83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59"/>
      <c r="S15" s="87"/>
      <c r="T15" s="85"/>
      <c r="U15" s="85"/>
      <c r="V15" s="80"/>
      <c r="W15" s="80"/>
      <c r="X15" s="80"/>
      <c r="Y15" s="80"/>
      <c r="Z15" s="80"/>
      <c r="AA15" s="80"/>
      <c r="AB15" s="80"/>
      <c r="AC15" s="80"/>
    </row>
    <row r="16" spans="1:30" s="81" customFormat="1">
      <c r="A16" s="82" t="s">
        <v>484</v>
      </c>
      <c r="B16" s="98"/>
      <c r="C16" s="84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59"/>
      <c r="S16" s="101"/>
      <c r="T16" s="100"/>
      <c r="U16" s="100"/>
      <c r="V16" s="80"/>
      <c r="W16" s="80"/>
      <c r="X16" s="80"/>
      <c r="Y16" s="80"/>
      <c r="Z16" s="80"/>
      <c r="AA16" s="80"/>
      <c r="AB16" s="80"/>
      <c r="AC16" s="80"/>
    </row>
    <row r="17" spans="1:29" s="81" customFormat="1" ht="22.5" thickBot="1">
      <c r="A17" s="82" t="s">
        <v>317</v>
      </c>
      <c r="B17" s="104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3"/>
      <c r="S17" s="107"/>
      <c r="T17" s="108"/>
      <c r="U17" s="108"/>
      <c r="V17" s="80"/>
      <c r="W17" s="80"/>
      <c r="X17" s="80"/>
      <c r="Y17" s="80"/>
      <c r="Z17" s="80"/>
      <c r="AA17" s="80"/>
      <c r="AB17" s="80"/>
      <c r="AC17" s="80"/>
    </row>
    <row r="18" spans="1:29" ht="22.5" thickBot="1">
      <c r="A18" s="68" t="s">
        <v>460</v>
      </c>
      <c r="B18" s="69"/>
      <c r="C18" s="70"/>
      <c r="D18" s="71">
        <f>SUM(D12:D17)</f>
        <v>0</v>
      </c>
      <c r="E18" s="71">
        <f t="shared" ref="E18:L18" si="4">SUM(E12:E17)</f>
        <v>0</v>
      </c>
      <c r="F18" s="71">
        <f>SUM(F12:F17)</f>
        <v>0</v>
      </c>
      <c r="G18" s="71">
        <f t="shared" si="4"/>
        <v>0</v>
      </c>
      <c r="H18" s="71">
        <f t="shared" si="4"/>
        <v>0</v>
      </c>
      <c r="I18" s="71">
        <f>SUM(I12:I17)</f>
        <v>0</v>
      </c>
      <c r="J18" s="71">
        <f t="shared" si="4"/>
        <v>0</v>
      </c>
      <c r="K18" s="71">
        <f t="shared" si="4"/>
        <v>0</v>
      </c>
      <c r="L18" s="71">
        <f t="shared" si="4"/>
        <v>0</v>
      </c>
      <c r="M18" s="71"/>
      <c r="N18" s="71"/>
      <c r="O18" s="71"/>
      <c r="P18" s="71"/>
      <c r="Q18" s="71"/>
      <c r="R18" s="71"/>
      <c r="S18" s="72"/>
      <c r="T18" s="71">
        <f>SUM(T12:T17)</f>
        <v>0</v>
      </c>
      <c r="U18" s="71">
        <f>SUM(U12:U17)</f>
        <v>0</v>
      </c>
      <c r="V18" s="89">
        <f>SUM(V12:V17)</f>
        <v>0</v>
      </c>
      <c r="W18" s="89">
        <f t="shared" ref="W18:AC18" si="5">SUM(W12:W17)</f>
        <v>0</v>
      </c>
      <c r="X18" s="89">
        <f t="shared" si="5"/>
        <v>0</v>
      </c>
      <c r="Y18" s="89">
        <f t="shared" si="5"/>
        <v>0</v>
      </c>
      <c r="Z18" s="89">
        <f t="shared" si="5"/>
        <v>0</v>
      </c>
      <c r="AA18" s="89">
        <f t="shared" si="5"/>
        <v>0</v>
      </c>
      <c r="AB18" s="89">
        <f t="shared" si="5"/>
        <v>0</v>
      </c>
      <c r="AC18" s="89">
        <f t="shared" si="5"/>
        <v>0</v>
      </c>
    </row>
    <row r="19" spans="1:29">
      <c r="A19" s="109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9">
      <c r="A20" s="111" t="s">
        <v>4</v>
      </c>
      <c r="B20" s="111"/>
      <c r="C20" s="112"/>
      <c r="D20" s="111">
        <f>D8+D11+D18</f>
        <v>20</v>
      </c>
      <c r="E20" s="111">
        <f t="shared" ref="E20:L20" si="6">E8+E11+E18</f>
        <v>0</v>
      </c>
      <c r="F20" s="111">
        <f t="shared" si="6"/>
        <v>20</v>
      </c>
      <c r="G20" s="111">
        <f t="shared" si="6"/>
        <v>20</v>
      </c>
      <c r="H20" s="111">
        <f t="shared" si="6"/>
        <v>0</v>
      </c>
      <c r="I20" s="111">
        <f t="shared" si="6"/>
        <v>20</v>
      </c>
      <c r="J20" s="111">
        <f t="shared" si="6"/>
        <v>20</v>
      </c>
      <c r="K20" s="111">
        <f t="shared" si="6"/>
        <v>0</v>
      </c>
      <c r="L20" s="111">
        <f t="shared" si="6"/>
        <v>20</v>
      </c>
      <c r="M20" s="111" t="e">
        <f>M8+M11+M18+#REF!+#REF!+#REF!</f>
        <v>#REF!</v>
      </c>
      <c r="N20" s="111" t="e">
        <f>N8+N11+N18+#REF!+#REF!+#REF!</f>
        <v>#REF!</v>
      </c>
      <c r="O20" s="111" t="e">
        <f>O8+O11+O18+#REF!+#REF!+#REF!</f>
        <v>#REF!</v>
      </c>
      <c r="P20" s="111" t="e">
        <f>P8+P11+P18+#REF!+#REF!+#REF!</f>
        <v>#REF!</v>
      </c>
      <c r="Q20" s="111" t="e">
        <f>Q8+Q11+Q18+#REF!+#REF!+#REF!</f>
        <v>#REF!</v>
      </c>
      <c r="R20" s="112"/>
      <c r="S20" s="112"/>
      <c r="T20" s="111">
        <f>T8+T11</f>
        <v>0</v>
      </c>
      <c r="U20" s="111">
        <f>U8+U11</f>
        <v>0</v>
      </c>
      <c r="V20" s="113"/>
      <c r="W20" s="113"/>
      <c r="X20" s="113"/>
      <c r="Y20" s="113"/>
      <c r="Z20" s="113"/>
      <c r="AA20" s="113"/>
      <c r="AB20" s="113"/>
      <c r="AC20" s="113"/>
    </row>
    <row r="21" spans="1:29">
      <c r="A21" s="114"/>
      <c r="B21" s="114"/>
      <c r="C21" s="115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5"/>
      <c r="S21" s="115"/>
      <c r="T21" s="115"/>
      <c r="U21" s="115"/>
    </row>
    <row r="22" spans="1:29">
      <c r="A22" s="109"/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</row>
    <row r="23" spans="1:29">
      <c r="A23" s="109"/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</row>
    <row r="24" spans="1:29">
      <c r="A24" s="109"/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  <row r="28" spans="1:29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9">
      <c r="A29" s="109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9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9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9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>
      <c r="A36" s="109"/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1">
      <c r="A37" s="109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>
      <c r="A38" s="109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  <row r="39" spans="1:21">
      <c r="A39" s="109"/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</sheetData>
  <mergeCells count="16"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  <mergeCell ref="J4:L4"/>
    <mergeCell ref="A4:A5"/>
    <mergeCell ref="B4:B5"/>
    <mergeCell ref="C4:C5"/>
    <mergeCell ref="D4:F4"/>
    <mergeCell ref="G4:I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5"/>
  <sheetViews>
    <sheetView workbookViewId="0">
      <selection activeCell="D18" sqref="D18"/>
    </sheetView>
  </sheetViews>
  <sheetFormatPr defaultRowHeight="21.75"/>
  <cols>
    <col min="1" max="1" width="32.42578125" style="41" customWidth="1"/>
    <col min="2" max="2" width="11.7109375" style="41" customWidth="1"/>
    <col min="3" max="3" width="19" style="41" customWidth="1"/>
    <col min="4" max="12" width="4.5703125" style="41" customWidth="1"/>
    <col min="13" max="13" width="0.85546875" style="41" hidden="1" customWidth="1"/>
    <col min="14" max="16" width="5" style="41" hidden="1" customWidth="1"/>
    <col min="17" max="17" width="0.85546875" style="41" hidden="1" customWidth="1"/>
    <col min="18" max="18" width="22.5703125" style="41" customWidth="1"/>
    <col min="19" max="21" width="6.140625" style="41" customWidth="1"/>
    <col min="22" max="29" width="4.42578125" style="41" customWidth="1"/>
    <col min="30" max="256" width="9" style="41"/>
    <col min="257" max="257" width="38.28515625" style="41" customWidth="1"/>
    <col min="258" max="258" width="7.7109375" style="41" customWidth="1"/>
    <col min="259" max="259" width="18.85546875" style="41" customWidth="1"/>
    <col min="260" max="268" width="5" style="41" customWidth="1"/>
    <col min="269" max="273" width="0" style="41" hidden="1" customWidth="1"/>
    <col min="274" max="274" width="20.5703125" style="41" customWidth="1"/>
    <col min="275" max="275" width="6.42578125" style="41" customWidth="1"/>
    <col min="276" max="512" width="9" style="41"/>
    <col min="513" max="513" width="38.28515625" style="41" customWidth="1"/>
    <col min="514" max="514" width="7.7109375" style="41" customWidth="1"/>
    <col min="515" max="515" width="18.85546875" style="41" customWidth="1"/>
    <col min="516" max="524" width="5" style="41" customWidth="1"/>
    <col min="525" max="529" width="0" style="41" hidden="1" customWidth="1"/>
    <col min="530" max="530" width="20.5703125" style="41" customWidth="1"/>
    <col min="531" max="531" width="6.42578125" style="41" customWidth="1"/>
    <col min="532" max="768" width="9" style="41"/>
    <col min="769" max="769" width="38.28515625" style="41" customWidth="1"/>
    <col min="770" max="770" width="7.7109375" style="41" customWidth="1"/>
    <col min="771" max="771" width="18.85546875" style="41" customWidth="1"/>
    <col min="772" max="780" width="5" style="41" customWidth="1"/>
    <col min="781" max="785" width="0" style="41" hidden="1" customWidth="1"/>
    <col min="786" max="786" width="20.5703125" style="41" customWidth="1"/>
    <col min="787" max="787" width="6.42578125" style="41" customWidth="1"/>
    <col min="788" max="1024" width="9" style="41"/>
    <col min="1025" max="1025" width="38.28515625" style="41" customWidth="1"/>
    <col min="1026" max="1026" width="7.7109375" style="41" customWidth="1"/>
    <col min="1027" max="1027" width="18.85546875" style="41" customWidth="1"/>
    <col min="1028" max="1036" width="5" style="41" customWidth="1"/>
    <col min="1037" max="1041" width="0" style="41" hidden="1" customWidth="1"/>
    <col min="1042" max="1042" width="20.5703125" style="41" customWidth="1"/>
    <col min="1043" max="1043" width="6.42578125" style="41" customWidth="1"/>
    <col min="1044" max="1280" width="9" style="41"/>
    <col min="1281" max="1281" width="38.28515625" style="41" customWidth="1"/>
    <col min="1282" max="1282" width="7.7109375" style="41" customWidth="1"/>
    <col min="1283" max="1283" width="18.85546875" style="41" customWidth="1"/>
    <col min="1284" max="1292" width="5" style="41" customWidth="1"/>
    <col min="1293" max="1297" width="0" style="41" hidden="1" customWidth="1"/>
    <col min="1298" max="1298" width="20.5703125" style="41" customWidth="1"/>
    <col min="1299" max="1299" width="6.42578125" style="41" customWidth="1"/>
    <col min="1300" max="1536" width="9" style="41"/>
    <col min="1537" max="1537" width="38.28515625" style="41" customWidth="1"/>
    <col min="1538" max="1538" width="7.7109375" style="41" customWidth="1"/>
    <col min="1539" max="1539" width="18.85546875" style="41" customWidth="1"/>
    <col min="1540" max="1548" width="5" style="41" customWidth="1"/>
    <col min="1549" max="1553" width="0" style="41" hidden="1" customWidth="1"/>
    <col min="1554" max="1554" width="20.5703125" style="41" customWidth="1"/>
    <col min="1555" max="1555" width="6.42578125" style="41" customWidth="1"/>
    <col min="1556" max="1792" width="9" style="41"/>
    <col min="1793" max="1793" width="38.28515625" style="41" customWidth="1"/>
    <col min="1794" max="1794" width="7.7109375" style="41" customWidth="1"/>
    <col min="1795" max="1795" width="18.85546875" style="41" customWidth="1"/>
    <col min="1796" max="1804" width="5" style="41" customWidth="1"/>
    <col min="1805" max="1809" width="0" style="41" hidden="1" customWidth="1"/>
    <col min="1810" max="1810" width="20.5703125" style="41" customWidth="1"/>
    <col min="1811" max="1811" width="6.42578125" style="41" customWidth="1"/>
    <col min="1812" max="2048" width="9" style="41"/>
    <col min="2049" max="2049" width="38.28515625" style="41" customWidth="1"/>
    <col min="2050" max="2050" width="7.7109375" style="41" customWidth="1"/>
    <col min="2051" max="2051" width="18.85546875" style="41" customWidth="1"/>
    <col min="2052" max="2060" width="5" style="41" customWidth="1"/>
    <col min="2061" max="2065" width="0" style="41" hidden="1" customWidth="1"/>
    <col min="2066" max="2066" width="20.5703125" style="41" customWidth="1"/>
    <col min="2067" max="2067" width="6.42578125" style="41" customWidth="1"/>
    <col min="2068" max="2304" width="9" style="41"/>
    <col min="2305" max="2305" width="38.28515625" style="41" customWidth="1"/>
    <col min="2306" max="2306" width="7.7109375" style="41" customWidth="1"/>
    <col min="2307" max="2307" width="18.85546875" style="41" customWidth="1"/>
    <col min="2308" max="2316" width="5" style="41" customWidth="1"/>
    <col min="2317" max="2321" width="0" style="41" hidden="1" customWidth="1"/>
    <col min="2322" max="2322" width="20.5703125" style="41" customWidth="1"/>
    <col min="2323" max="2323" width="6.42578125" style="41" customWidth="1"/>
    <col min="2324" max="2560" width="9" style="41"/>
    <col min="2561" max="2561" width="38.28515625" style="41" customWidth="1"/>
    <col min="2562" max="2562" width="7.7109375" style="41" customWidth="1"/>
    <col min="2563" max="2563" width="18.85546875" style="41" customWidth="1"/>
    <col min="2564" max="2572" width="5" style="41" customWidth="1"/>
    <col min="2573" max="2577" width="0" style="41" hidden="1" customWidth="1"/>
    <col min="2578" max="2578" width="20.5703125" style="41" customWidth="1"/>
    <col min="2579" max="2579" width="6.42578125" style="41" customWidth="1"/>
    <col min="2580" max="2816" width="9" style="41"/>
    <col min="2817" max="2817" width="38.28515625" style="41" customWidth="1"/>
    <col min="2818" max="2818" width="7.7109375" style="41" customWidth="1"/>
    <col min="2819" max="2819" width="18.85546875" style="41" customWidth="1"/>
    <col min="2820" max="2828" width="5" style="41" customWidth="1"/>
    <col min="2829" max="2833" width="0" style="41" hidden="1" customWidth="1"/>
    <col min="2834" max="2834" width="20.5703125" style="41" customWidth="1"/>
    <col min="2835" max="2835" width="6.42578125" style="41" customWidth="1"/>
    <col min="2836" max="3072" width="9" style="41"/>
    <col min="3073" max="3073" width="38.28515625" style="41" customWidth="1"/>
    <col min="3074" max="3074" width="7.7109375" style="41" customWidth="1"/>
    <col min="3075" max="3075" width="18.85546875" style="41" customWidth="1"/>
    <col min="3076" max="3084" width="5" style="41" customWidth="1"/>
    <col min="3085" max="3089" width="0" style="41" hidden="1" customWidth="1"/>
    <col min="3090" max="3090" width="20.5703125" style="41" customWidth="1"/>
    <col min="3091" max="3091" width="6.42578125" style="41" customWidth="1"/>
    <col min="3092" max="3328" width="9" style="41"/>
    <col min="3329" max="3329" width="38.28515625" style="41" customWidth="1"/>
    <col min="3330" max="3330" width="7.7109375" style="41" customWidth="1"/>
    <col min="3331" max="3331" width="18.85546875" style="41" customWidth="1"/>
    <col min="3332" max="3340" width="5" style="41" customWidth="1"/>
    <col min="3341" max="3345" width="0" style="41" hidden="1" customWidth="1"/>
    <col min="3346" max="3346" width="20.5703125" style="41" customWidth="1"/>
    <col min="3347" max="3347" width="6.42578125" style="41" customWidth="1"/>
    <col min="3348" max="3584" width="9" style="41"/>
    <col min="3585" max="3585" width="38.28515625" style="41" customWidth="1"/>
    <col min="3586" max="3586" width="7.7109375" style="41" customWidth="1"/>
    <col min="3587" max="3587" width="18.85546875" style="41" customWidth="1"/>
    <col min="3588" max="3596" width="5" style="41" customWidth="1"/>
    <col min="3597" max="3601" width="0" style="41" hidden="1" customWidth="1"/>
    <col min="3602" max="3602" width="20.5703125" style="41" customWidth="1"/>
    <col min="3603" max="3603" width="6.42578125" style="41" customWidth="1"/>
    <col min="3604" max="3840" width="9" style="41"/>
    <col min="3841" max="3841" width="38.28515625" style="41" customWidth="1"/>
    <col min="3842" max="3842" width="7.7109375" style="41" customWidth="1"/>
    <col min="3843" max="3843" width="18.85546875" style="41" customWidth="1"/>
    <col min="3844" max="3852" width="5" style="41" customWidth="1"/>
    <col min="3853" max="3857" width="0" style="41" hidden="1" customWidth="1"/>
    <col min="3858" max="3858" width="20.5703125" style="41" customWidth="1"/>
    <col min="3859" max="3859" width="6.42578125" style="41" customWidth="1"/>
    <col min="3860" max="4096" width="9" style="41"/>
    <col min="4097" max="4097" width="38.28515625" style="41" customWidth="1"/>
    <col min="4098" max="4098" width="7.7109375" style="41" customWidth="1"/>
    <col min="4099" max="4099" width="18.85546875" style="41" customWidth="1"/>
    <col min="4100" max="4108" width="5" style="41" customWidth="1"/>
    <col min="4109" max="4113" width="0" style="41" hidden="1" customWidth="1"/>
    <col min="4114" max="4114" width="20.5703125" style="41" customWidth="1"/>
    <col min="4115" max="4115" width="6.42578125" style="41" customWidth="1"/>
    <col min="4116" max="4352" width="9" style="41"/>
    <col min="4353" max="4353" width="38.28515625" style="41" customWidth="1"/>
    <col min="4354" max="4354" width="7.7109375" style="41" customWidth="1"/>
    <col min="4355" max="4355" width="18.85546875" style="41" customWidth="1"/>
    <col min="4356" max="4364" width="5" style="41" customWidth="1"/>
    <col min="4365" max="4369" width="0" style="41" hidden="1" customWidth="1"/>
    <col min="4370" max="4370" width="20.5703125" style="41" customWidth="1"/>
    <col min="4371" max="4371" width="6.42578125" style="41" customWidth="1"/>
    <col min="4372" max="4608" width="9" style="41"/>
    <col min="4609" max="4609" width="38.28515625" style="41" customWidth="1"/>
    <col min="4610" max="4610" width="7.7109375" style="41" customWidth="1"/>
    <col min="4611" max="4611" width="18.85546875" style="41" customWidth="1"/>
    <col min="4612" max="4620" width="5" style="41" customWidth="1"/>
    <col min="4621" max="4625" width="0" style="41" hidden="1" customWidth="1"/>
    <col min="4626" max="4626" width="20.5703125" style="41" customWidth="1"/>
    <col min="4627" max="4627" width="6.42578125" style="41" customWidth="1"/>
    <col min="4628" max="4864" width="9" style="41"/>
    <col min="4865" max="4865" width="38.28515625" style="41" customWidth="1"/>
    <col min="4866" max="4866" width="7.7109375" style="41" customWidth="1"/>
    <col min="4867" max="4867" width="18.85546875" style="41" customWidth="1"/>
    <col min="4868" max="4876" width="5" style="41" customWidth="1"/>
    <col min="4877" max="4881" width="0" style="41" hidden="1" customWidth="1"/>
    <col min="4882" max="4882" width="20.5703125" style="41" customWidth="1"/>
    <col min="4883" max="4883" width="6.42578125" style="41" customWidth="1"/>
    <col min="4884" max="5120" width="9" style="41"/>
    <col min="5121" max="5121" width="38.28515625" style="41" customWidth="1"/>
    <col min="5122" max="5122" width="7.7109375" style="41" customWidth="1"/>
    <col min="5123" max="5123" width="18.85546875" style="41" customWidth="1"/>
    <col min="5124" max="5132" width="5" style="41" customWidth="1"/>
    <col min="5133" max="5137" width="0" style="41" hidden="1" customWidth="1"/>
    <col min="5138" max="5138" width="20.5703125" style="41" customWidth="1"/>
    <col min="5139" max="5139" width="6.42578125" style="41" customWidth="1"/>
    <col min="5140" max="5376" width="9" style="41"/>
    <col min="5377" max="5377" width="38.28515625" style="41" customWidth="1"/>
    <col min="5378" max="5378" width="7.7109375" style="41" customWidth="1"/>
    <col min="5379" max="5379" width="18.85546875" style="41" customWidth="1"/>
    <col min="5380" max="5388" width="5" style="41" customWidth="1"/>
    <col min="5389" max="5393" width="0" style="41" hidden="1" customWidth="1"/>
    <col min="5394" max="5394" width="20.5703125" style="41" customWidth="1"/>
    <col min="5395" max="5395" width="6.42578125" style="41" customWidth="1"/>
    <col min="5396" max="5632" width="9" style="41"/>
    <col min="5633" max="5633" width="38.28515625" style="41" customWidth="1"/>
    <col min="5634" max="5634" width="7.7109375" style="41" customWidth="1"/>
    <col min="5635" max="5635" width="18.85546875" style="41" customWidth="1"/>
    <col min="5636" max="5644" width="5" style="41" customWidth="1"/>
    <col min="5645" max="5649" width="0" style="41" hidden="1" customWidth="1"/>
    <col min="5650" max="5650" width="20.5703125" style="41" customWidth="1"/>
    <col min="5651" max="5651" width="6.42578125" style="41" customWidth="1"/>
    <col min="5652" max="5888" width="9" style="41"/>
    <col min="5889" max="5889" width="38.28515625" style="41" customWidth="1"/>
    <col min="5890" max="5890" width="7.7109375" style="41" customWidth="1"/>
    <col min="5891" max="5891" width="18.85546875" style="41" customWidth="1"/>
    <col min="5892" max="5900" width="5" style="41" customWidth="1"/>
    <col min="5901" max="5905" width="0" style="41" hidden="1" customWidth="1"/>
    <col min="5906" max="5906" width="20.5703125" style="41" customWidth="1"/>
    <col min="5907" max="5907" width="6.42578125" style="41" customWidth="1"/>
    <col min="5908" max="6144" width="9" style="41"/>
    <col min="6145" max="6145" width="38.28515625" style="41" customWidth="1"/>
    <col min="6146" max="6146" width="7.7109375" style="41" customWidth="1"/>
    <col min="6147" max="6147" width="18.85546875" style="41" customWidth="1"/>
    <col min="6148" max="6156" width="5" style="41" customWidth="1"/>
    <col min="6157" max="6161" width="0" style="41" hidden="1" customWidth="1"/>
    <col min="6162" max="6162" width="20.5703125" style="41" customWidth="1"/>
    <col min="6163" max="6163" width="6.42578125" style="41" customWidth="1"/>
    <col min="6164" max="6400" width="9" style="41"/>
    <col min="6401" max="6401" width="38.28515625" style="41" customWidth="1"/>
    <col min="6402" max="6402" width="7.7109375" style="41" customWidth="1"/>
    <col min="6403" max="6403" width="18.85546875" style="41" customWidth="1"/>
    <col min="6404" max="6412" width="5" style="41" customWidth="1"/>
    <col min="6413" max="6417" width="0" style="41" hidden="1" customWidth="1"/>
    <col min="6418" max="6418" width="20.5703125" style="41" customWidth="1"/>
    <col min="6419" max="6419" width="6.42578125" style="41" customWidth="1"/>
    <col min="6420" max="6656" width="9" style="41"/>
    <col min="6657" max="6657" width="38.28515625" style="41" customWidth="1"/>
    <col min="6658" max="6658" width="7.7109375" style="41" customWidth="1"/>
    <col min="6659" max="6659" width="18.85546875" style="41" customWidth="1"/>
    <col min="6660" max="6668" width="5" style="41" customWidth="1"/>
    <col min="6669" max="6673" width="0" style="41" hidden="1" customWidth="1"/>
    <col min="6674" max="6674" width="20.5703125" style="41" customWidth="1"/>
    <col min="6675" max="6675" width="6.42578125" style="41" customWidth="1"/>
    <col min="6676" max="6912" width="9" style="41"/>
    <col min="6913" max="6913" width="38.28515625" style="41" customWidth="1"/>
    <col min="6914" max="6914" width="7.7109375" style="41" customWidth="1"/>
    <col min="6915" max="6915" width="18.85546875" style="41" customWidth="1"/>
    <col min="6916" max="6924" width="5" style="41" customWidth="1"/>
    <col min="6925" max="6929" width="0" style="41" hidden="1" customWidth="1"/>
    <col min="6930" max="6930" width="20.5703125" style="41" customWidth="1"/>
    <col min="6931" max="6931" width="6.42578125" style="41" customWidth="1"/>
    <col min="6932" max="7168" width="9" style="41"/>
    <col min="7169" max="7169" width="38.28515625" style="41" customWidth="1"/>
    <col min="7170" max="7170" width="7.7109375" style="41" customWidth="1"/>
    <col min="7171" max="7171" width="18.85546875" style="41" customWidth="1"/>
    <col min="7172" max="7180" width="5" style="41" customWidth="1"/>
    <col min="7181" max="7185" width="0" style="41" hidden="1" customWidth="1"/>
    <col min="7186" max="7186" width="20.5703125" style="41" customWidth="1"/>
    <col min="7187" max="7187" width="6.42578125" style="41" customWidth="1"/>
    <col min="7188" max="7424" width="9" style="41"/>
    <col min="7425" max="7425" width="38.28515625" style="41" customWidth="1"/>
    <col min="7426" max="7426" width="7.7109375" style="41" customWidth="1"/>
    <col min="7427" max="7427" width="18.85546875" style="41" customWidth="1"/>
    <col min="7428" max="7436" width="5" style="41" customWidth="1"/>
    <col min="7437" max="7441" width="0" style="41" hidden="1" customWidth="1"/>
    <col min="7442" max="7442" width="20.5703125" style="41" customWidth="1"/>
    <col min="7443" max="7443" width="6.42578125" style="41" customWidth="1"/>
    <col min="7444" max="7680" width="9" style="41"/>
    <col min="7681" max="7681" width="38.28515625" style="41" customWidth="1"/>
    <col min="7682" max="7682" width="7.7109375" style="41" customWidth="1"/>
    <col min="7683" max="7683" width="18.85546875" style="41" customWidth="1"/>
    <col min="7684" max="7692" width="5" style="41" customWidth="1"/>
    <col min="7693" max="7697" width="0" style="41" hidden="1" customWidth="1"/>
    <col min="7698" max="7698" width="20.5703125" style="41" customWidth="1"/>
    <col min="7699" max="7699" width="6.42578125" style="41" customWidth="1"/>
    <col min="7700" max="7936" width="9" style="41"/>
    <col min="7937" max="7937" width="38.28515625" style="41" customWidth="1"/>
    <col min="7938" max="7938" width="7.7109375" style="41" customWidth="1"/>
    <col min="7939" max="7939" width="18.85546875" style="41" customWidth="1"/>
    <col min="7940" max="7948" width="5" style="41" customWidth="1"/>
    <col min="7949" max="7953" width="0" style="41" hidden="1" customWidth="1"/>
    <col min="7954" max="7954" width="20.5703125" style="41" customWidth="1"/>
    <col min="7955" max="7955" width="6.42578125" style="41" customWidth="1"/>
    <col min="7956" max="8192" width="9" style="41"/>
    <col min="8193" max="8193" width="38.28515625" style="41" customWidth="1"/>
    <col min="8194" max="8194" width="7.7109375" style="41" customWidth="1"/>
    <col min="8195" max="8195" width="18.85546875" style="41" customWidth="1"/>
    <col min="8196" max="8204" width="5" style="41" customWidth="1"/>
    <col min="8205" max="8209" width="0" style="41" hidden="1" customWidth="1"/>
    <col min="8210" max="8210" width="20.5703125" style="41" customWidth="1"/>
    <col min="8211" max="8211" width="6.42578125" style="41" customWidth="1"/>
    <col min="8212" max="8448" width="9" style="41"/>
    <col min="8449" max="8449" width="38.28515625" style="41" customWidth="1"/>
    <col min="8450" max="8450" width="7.7109375" style="41" customWidth="1"/>
    <col min="8451" max="8451" width="18.85546875" style="41" customWidth="1"/>
    <col min="8452" max="8460" width="5" style="41" customWidth="1"/>
    <col min="8461" max="8465" width="0" style="41" hidden="1" customWidth="1"/>
    <col min="8466" max="8466" width="20.5703125" style="41" customWidth="1"/>
    <col min="8467" max="8467" width="6.42578125" style="41" customWidth="1"/>
    <col min="8468" max="8704" width="9" style="41"/>
    <col min="8705" max="8705" width="38.28515625" style="41" customWidth="1"/>
    <col min="8706" max="8706" width="7.7109375" style="41" customWidth="1"/>
    <col min="8707" max="8707" width="18.85546875" style="41" customWidth="1"/>
    <col min="8708" max="8716" width="5" style="41" customWidth="1"/>
    <col min="8717" max="8721" width="0" style="41" hidden="1" customWidth="1"/>
    <col min="8722" max="8722" width="20.5703125" style="41" customWidth="1"/>
    <col min="8723" max="8723" width="6.42578125" style="41" customWidth="1"/>
    <col min="8724" max="8960" width="9" style="41"/>
    <col min="8961" max="8961" width="38.28515625" style="41" customWidth="1"/>
    <col min="8962" max="8962" width="7.7109375" style="41" customWidth="1"/>
    <col min="8963" max="8963" width="18.85546875" style="41" customWidth="1"/>
    <col min="8964" max="8972" width="5" style="41" customWidth="1"/>
    <col min="8973" max="8977" width="0" style="41" hidden="1" customWidth="1"/>
    <col min="8978" max="8978" width="20.5703125" style="41" customWidth="1"/>
    <col min="8979" max="8979" width="6.42578125" style="41" customWidth="1"/>
    <col min="8980" max="9216" width="9" style="41"/>
    <col min="9217" max="9217" width="38.28515625" style="41" customWidth="1"/>
    <col min="9218" max="9218" width="7.7109375" style="41" customWidth="1"/>
    <col min="9219" max="9219" width="18.85546875" style="41" customWidth="1"/>
    <col min="9220" max="9228" width="5" style="41" customWidth="1"/>
    <col min="9229" max="9233" width="0" style="41" hidden="1" customWidth="1"/>
    <col min="9234" max="9234" width="20.5703125" style="41" customWidth="1"/>
    <col min="9235" max="9235" width="6.42578125" style="41" customWidth="1"/>
    <col min="9236" max="9472" width="9" style="41"/>
    <col min="9473" max="9473" width="38.28515625" style="41" customWidth="1"/>
    <col min="9474" max="9474" width="7.7109375" style="41" customWidth="1"/>
    <col min="9475" max="9475" width="18.85546875" style="41" customWidth="1"/>
    <col min="9476" max="9484" width="5" style="41" customWidth="1"/>
    <col min="9485" max="9489" width="0" style="41" hidden="1" customWidth="1"/>
    <col min="9490" max="9490" width="20.5703125" style="41" customWidth="1"/>
    <col min="9491" max="9491" width="6.42578125" style="41" customWidth="1"/>
    <col min="9492" max="9728" width="9" style="41"/>
    <col min="9729" max="9729" width="38.28515625" style="41" customWidth="1"/>
    <col min="9730" max="9730" width="7.7109375" style="41" customWidth="1"/>
    <col min="9731" max="9731" width="18.85546875" style="41" customWidth="1"/>
    <col min="9732" max="9740" width="5" style="41" customWidth="1"/>
    <col min="9741" max="9745" width="0" style="41" hidden="1" customWidth="1"/>
    <col min="9746" max="9746" width="20.5703125" style="41" customWidth="1"/>
    <col min="9747" max="9747" width="6.42578125" style="41" customWidth="1"/>
    <col min="9748" max="9984" width="9" style="41"/>
    <col min="9985" max="9985" width="38.28515625" style="41" customWidth="1"/>
    <col min="9986" max="9986" width="7.7109375" style="41" customWidth="1"/>
    <col min="9987" max="9987" width="18.85546875" style="41" customWidth="1"/>
    <col min="9988" max="9996" width="5" style="41" customWidth="1"/>
    <col min="9997" max="10001" width="0" style="41" hidden="1" customWidth="1"/>
    <col min="10002" max="10002" width="20.5703125" style="41" customWidth="1"/>
    <col min="10003" max="10003" width="6.42578125" style="41" customWidth="1"/>
    <col min="10004" max="10240" width="9" style="41"/>
    <col min="10241" max="10241" width="38.28515625" style="41" customWidth="1"/>
    <col min="10242" max="10242" width="7.7109375" style="41" customWidth="1"/>
    <col min="10243" max="10243" width="18.85546875" style="41" customWidth="1"/>
    <col min="10244" max="10252" width="5" style="41" customWidth="1"/>
    <col min="10253" max="10257" width="0" style="41" hidden="1" customWidth="1"/>
    <col min="10258" max="10258" width="20.5703125" style="41" customWidth="1"/>
    <col min="10259" max="10259" width="6.42578125" style="41" customWidth="1"/>
    <col min="10260" max="10496" width="9" style="41"/>
    <col min="10497" max="10497" width="38.28515625" style="41" customWidth="1"/>
    <col min="10498" max="10498" width="7.7109375" style="41" customWidth="1"/>
    <col min="10499" max="10499" width="18.85546875" style="41" customWidth="1"/>
    <col min="10500" max="10508" width="5" style="41" customWidth="1"/>
    <col min="10509" max="10513" width="0" style="41" hidden="1" customWidth="1"/>
    <col min="10514" max="10514" width="20.5703125" style="41" customWidth="1"/>
    <col min="10515" max="10515" width="6.42578125" style="41" customWidth="1"/>
    <col min="10516" max="10752" width="9" style="41"/>
    <col min="10753" max="10753" width="38.28515625" style="41" customWidth="1"/>
    <col min="10754" max="10754" width="7.7109375" style="41" customWidth="1"/>
    <col min="10755" max="10755" width="18.85546875" style="41" customWidth="1"/>
    <col min="10756" max="10764" width="5" style="41" customWidth="1"/>
    <col min="10765" max="10769" width="0" style="41" hidden="1" customWidth="1"/>
    <col min="10770" max="10770" width="20.5703125" style="41" customWidth="1"/>
    <col min="10771" max="10771" width="6.42578125" style="41" customWidth="1"/>
    <col min="10772" max="11008" width="9" style="41"/>
    <col min="11009" max="11009" width="38.28515625" style="41" customWidth="1"/>
    <col min="11010" max="11010" width="7.7109375" style="41" customWidth="1"/>
    <col min="11011" max="11011" width="18.85546875" style="41" customWidth="1"/>
    <col min="11012" max="11020" width="5" style="41" customWidth="1"/>
    <col min="11021" max="11025" width="0" style="41" hidden="1" customWidth="1"/>
    <col min="11026" max="11026" width="20.5703125" style="41" customWidth="1"/>
    <col min="11027" max="11027" width="6.42578125" style="41" customWidth="1"/>
    <col min="11028" max="11264" width="9" style="41"/>
    <col min="11265" max="11265" width="38.28515625" style="41" customWidth="1"/>
    <col min="11266" max="11266" width="7.7109375" style="41" customWidth="1"/>
    <col min="11267" max="11267" width="18.85546875" style="41" customWidth="1"/>
    <col min="11268" max="11276" width="5" style="41" customWidth="1"/>
    <col min="11277" max="11281" width="0" style="41" hidden="1" customWidth="1"/>
    <col min="11282" max="11282" width="20.5703125" style="41" customWidth="1"/>
    <col min="11283" max="11283" width="6.42578125" style="41" customWidth="1"/>
    <col min="11284" max="11520" width="9" style="41"/>
    <col min="11521" max="11521" width="38.28515625" style="41" customWidth="1"/>
    <col min="11522" max="11522" width="7.7109375" style="41" customWidth="1"/>
    <col min="11523" max="11523" width="18.85546875" style="41" customWidth="1"/>
    <col min="11524" max="11532" width="5" style="41" customWidth="1"/>
    <col min="11533" max="11537" width="0" style="41" hidden="1" customWidth="1"/>
    <col min="11538" max="11538" width="20.5703125" style="41" customWidth="1"/>
    <col min="11539" max="11539" width="6.42578125" style="41" customWidth="1"/>
    <col min="11540" max="11776" width="9" style="41"/>
    <col min="11777" max="11777" width="38.28515625" style="41" customWidth="1"/>
    <col min="11778" max="11778" width="7.7109375" style="41" customWidth="1"/>
    <col min="11779" max="11779" width="18.85546875" style="41" customWidth="1"/>
    <col min="11780" max="11788" width="5" style="41" customWidth="1"/>
    <col min="11789" max="11793" width="0" style="41" hidden="1" customWidth="1"/>
    <col min="11794" max="11794" width="20.5703125" style="41" customWidth="1"/>
    <col min="11795" max="11795" width="6.42578125" style="41" customWidth="1"/>
    <col min="11796" max="12032" width="9" style="41"/>
    <col min="12033" max="12033" width="38.28515625" style="41" customWidth="1"/>
    <col min="12034" max="12034" width="7.7109375" style="41" customWidth="1"/>
    <col min="12035" max="12035" width="18.85546875" style="41" customWidth="1"/>
    <col min="12036" max="12044" width="5" style="41" customWidth="1"/>
    <col min="12045" max="12049" width="0" style="41" hidden="1" customWidth="1"/>
    <col min="12050" max="12050" width="20.5703125" style="41" customWidth="1"/>
    <col min="12051" max="12051" width="6.42578125" style="41" customWidth="1"/>
    <col min="12052" max="12288" width="9" style="41"/>
    <col min="12289" max="12289" width="38.28515625" style="41" customWidth="1"/>
    <col min="12290" max="12290" width="7.7109375" style="41" customWidth="1"/>
    <col min="12291" max="12291" width="18.85546875" style="41" customWidth="1"/>
    <col min="12292" max="12300" width="5" style="41" customWidth="1"/>
    <col min="12301" max="12305" width="0" style="41" hidden="1" customWidth="1"/>
    <col min="12306" max="12306" width="20.5703125" style="41" customWidth="1"/>
    <col min="12307" max="12307" width="6.42578125" style="41" customWidth="1"/>
    <col min="12308" max="12544" width="9" style="41"/>
    <col min="12545" max="12545" width="38.28515625" style="41" customWidth="1"/>
    <col min="12546" max="12546" width="7.7109375" style="41" customWidth="1"/>
    <col min="12547" max="12547" width="18.85546875" style="41" customWidth="1"/>
    <col min="12548" max="12556" width="5" style="41" customWidth="1"/>
    <col min="12557" max="12561" width="0" style="41" hidden="1" customWidth="1"/>
    <col min="12562" max="12562" width="20.5703125" style="41" customWidth="1"/>
    <col min="12563" max="12563" width="6.42578125" style="41" customWidth="1"/>
    <col min="12564" max="12800" width="9" style="41"/>
    <col min="12801" max="12801" width="38.28515625" style="41" customWidth="1"/>
    <col min="12802" max="12802" width="7.7109375" style="41" customWidth="1"/>
    <col min="12803" max="12803" width="18.85546875" style="41" customWidth="1"/>
    <col min="12804" max="12812" width="5" style="41" customWidth="1"/>
    <col min="12813" max="12817" width="0" style="41" hidden="1" customWidth="1"/>
    <col min="12818" max="12818" width="20.5703125" style="41" customWidth="1"/>
    <col min="12819" max="12819" width="6.42578125" style="41" customWidth="1"/>
    <col min="12820" max="13056" width="9" style="41"/>
    <col min="13057" max="13057" width="38.28515625" style="41" customWidth="1"/>
    <col min="13058" max="13058" width="7.7109375" style="41" customWidth="1"/>
    <col min="13059" max="13059" width="18.85546875" style="41" customWidth="1"/>
    <col min="13060" max="13068" width="5" style="41" customWidth="1"/>
    <col min="13069" max="13073" width="0" style="41" hidden="1" customWidth="1"/>
    <col min="13074" max="13074" width="20.5703125" style="41" customWidth="1"/>
    <col min="13075" max="13075" width="6.42578125" style="41" customWidth="1"/>
    <col min="13076" max="13312" width="9" style="41"/>
    <col min="13313" max="13313" width="38.28515625" style="41" customWidth="1"/>
    <col min="13314" max="13314" width="7.7109375" style="41" customWidth="1"/>
    <col min="13315" max="13315" width="18.85546875" style="41" customWidth="1"/>
    <col min="13316" max="13324" width="5" style="41" customWidth="1"/>
    <col min="13325" max="13329" width="0" style="41" hidden="1" customWidth="1"/>
    <col min="13330" max="13330" width="20.5703125" style="41" customWidth="1"/>
    <col min="13331" max="13331" width="6.42578125" style="41" customWidth="1"/>
    <col min="13332" max="13568" width="9" style="41"/>
    <col min="13569" max="13569" width="38.28515625" style="41" customWidth="1"/>
    <col min="13570" max="13570" width="7.7109375" style="41" customWidth="1"/>
    <col min="13571" max="13571" width="18.85546875" style="41" customWidth="1"/>
    <col min="13572" max="13580" width="5" style="41" customWidth="1"/>
    <col min="13581" max="13585" width="0" style="41" hidden="1" customWidth="1"/>
    <col min="13586" max="13586" width="20.5703125" style="41" customWidth="1"/>
    <col min="13587" max="13587" width="6.42578125" style="41" customWidth="1"/>
    <col min="13588" max="13824" width="9" style="41"/>
    <col min="13825" max="13825" width="38.28515625" style="41" customWidth="1"/>
    <col min="13826" max="13826" width="7.7109375" style="41" customWidth="1"/>
    <col min="13827" max="13827" width="18.85546875" style="41" customWidth="1"/>
    <col min="13828" max="13836" width="5" style="41" customWidth="1"/>
    <col min="13837" max="13841" width="0" style="41" hidden="1" customWidth="1"/>
    <col min="13842" max="13842" width="20.5703125" style="41" customWidth="1"/>
    <col min="13843" max="13843" width="6.42578125" style="41" customWidth="1"/>
    <col min="13844" max="14080" width="9" style="41"/>
    <col min="14081" max="14081" width="38.28515625" style="41" customWidth="1"/>
    <col min="14082" max="14082" width="7.7109375" style="41" customWidth="1"/>
    <col min="14083" max="14083" width="18.85546875" style="41" customWidth="1"/>
    <col min="14084" max="14092" width="5" style="41" customWidth="1"/>
    <col min="14093" max="14097" width="0" style="41" hidden="1" customWidth="1"/>
    <col min="14098" max="14098" width="20.5703125" style="41" customWidth="1"/>
    <col min="14099" max="14099" width="6.42578125" style="41" customWidth="1"/>
    <col min="14100" max="14336" width="9" style="41"/>
    <col min="14337" max="14337" width="38.28515625" style="41" customWidth="1"/>
    <col min="14338" max="14338" width="7.7109375" style="41" customWidth="1"/>
    <col min="14339" max="14339" width="18.85546875" style="41" customWidth="1"/>
    <col min="14340" max="14348" width="5" style="41" customWidth="1"/>
    <col min="14349" max="14353" width="0" style="41" hidden="1" customWidth="1"/>
    <col min="14354" max="14354" width="20.5703125" style="41" customWidth="1"/>
    <col min="14355" max="14355" width="6.42578125" style="41" customWidth="1"/>
    <col min="14356" max="14592" width="9" style="41"/>
    <col min="14593" max="14593" width="38.28515625" style="41" customWidth="1"/>
    <col min="14594" max="14594" width="7.7109375" style="41" customWidth="1"/>
    <col min="14595" max="14595" width="18.85546875" style="41" customWidth="1"/>
    <col min="14596" max="14604" width="5" style="41" customWidth="1"/>
    <col min="14605" max="14609" width="0" style="41" hidden="1" customWidth="1"/>
    <col min="14610" max="14610" width="20.5703125" style="41" customWidth="1"/>
    <col min="14611" max="14611" width="6.42578125" style="41" customWidth="1"/>
    <col min="14612" max="14848" width="9" style="41"/>
    <col min="14849" max="14849" width="38.28515625" style="41" customWidth="1"/>
    <col min="14850" max="14850" width="7.7109375" style="41" customWidth="1"/>
    <col min="14851" max="14851" width="18.85546875" style="41" customWidth="1"/>
    <col min="14852" max="14860" width="5" style="41" customWidth="1"/>
    <col min="14861" max="14865" width="0" style="41" hidden="1" customWidth="1"/>
    <col min="14866" max="14866" width="20.5703125" style="41" customWidth="1"/>
    <col min="14867" max="14867" width="6.42578125" style="41" customWidth="1"/>
    <col min="14868" max="15104" width="9" style="41"/>
    <col min="15105" max="15105" width="38.28515625" style="41" customWidth="1"/>
    <col min="15106" max="15106" width="7.7109375" style="41" customWidth="1"/>
    <col min="15107" max="15107" width="18.85546875" style="41" customWidth="1"/>
    <col min="15108" max="15116" width="5" style="41" customWidth="1"/>
    <col min="15117" max="15121" width="0" style="41" hidden="1" customWidth="1"/>
    <col min="15122" max="15122" width="20.5703125" style="41" customWidth="1"/>
    <col min="15123" max="15123" width="6.42578125" style="41" customWidth="1"/>
    <col min="15124" max="15360" width="9" style="41"/>
    <col min="15361" max="15361" width="38.28515625" style="41" customWidth="1"/>
    <col min="15362" max="15362" width="7.7109375" style="41" customWidth="1"/>
    <col min="15363" max="15363" width="18.85546875" style="41" customWidth="1"/>
    <col min="15364" max="15372" width="5" style="41" customWidth="1"/>
    <col min="15373" max="15377" width="0" style="41" hidden="1" customWidth="1"/>
    <col min="15378" max="15378" width="20.5703125" style="41" customWidth="1"/>
    <col min="15379" max="15379" width="6.42578125" style="41" customWidth="1"/>
    <col min="15380" max="15616" width="9" style="41"/>
    <col min="15617" max="15617" width="38.28515625" style="41" customWidth="1"/>
    <col min="15618" max="15618" width="7.7109375" style="41" customWidth="1"/>
    <col min="15619" max="15619" width="18.85546875" style="41" customWidth="1"/>
    <col min="15620" max="15628" width="5" style="41" customWidth="1"/>
    <col min="15629" max="15633" width="0" style="41" hidden="1" customWidth="1"/>
    <col min="15634" max="15634" width="20.5703125" style="41" customWidth="1"/>
    <col min="15635" max="15635" width="6.42578125" style="41" customWidth="1"/>
    <col min="15636" max="15872" width="9" style="41"/>
    <col min="15873" max="15873" width="38.28515625" style="41" customWidth="1"/>
    <col min="15874" max="15874" width="7.7109375" style="41" customWidth="1"/>
    <col min="15875" max="15875" width="18.85546875" style="41" customWidth="1"/>
    <col min="15876" max="15884" width="5" style="41" customWidth="1"/>
    <col min="15885" max="15889" width="0" style="41" hidden="1" customWidth="1"/>
    <col min="15890" max="15890" width="20.5703125" style="41" customWidth="1"/>
    <col min="15891" max="15891" width="6.42578125" style="41" customWidth="1"/>
    <col min="15892" max="16128" width="9" style="41"/>
    <col min="16129" max="16129" width="38.28515625" style="41" customWidth="1"/>
    <col min="16130" max="16130" width="7.7109375" style="41" customWidth="1"/>
    <col min="16131" max="16131" width="18.85546875" style="41" customWidth="1"/>
    <col min="16132" max="16140" width="5" style="41" customWidth="1"/>
    <col min="16141" max="16145" width="0" style="41" hidden="1" customWidth="1"/>
    <col min="16146" max="16146" width="20.5703125" style="41" customWidth="1"/>
    <col min="16147" max="16147" width="6.42578125" style="41" customWidth="1"/>
    <col min="16148" max="16384" width="9" style="41"/>
  </cols>
  <sheetData>
    <row r="1" spans="1:30">
      <c r="A1" s="42" t="s">
        <v>318</v>
      </c>
    </row>
    <row r="2" spans="1:30">
      <c r="A2" s="42" t="s">
        <v>319</v>
      </c>
      <c r="B2" s="42"/>
      <c r="S2" s="43" t="s">
        <v>71</v>
      </c>
      <c r="T2" s="43"/>
      <c r="U2" s="43"/>
    </row>
    <row r="3" spans="1:30">
      <c r="A3" s="44" t="s">
        <v>333</v>
      </c>
      <c r="D3" s="44" t="s">
        <v>338</v>
      </c>
      <c r="S3" s="43"/>
      <c r="T3" s="43"/>
      <c r="U3" s="43"/>
    </row>
    <row r="4" spans="1:30">
      <c r="A4" s="208" t="s">
        <v>72</v>
      </c>
      <c r="B4" s="208" t="s">
        <v>73</v>
      </c>
      <c r="C4" s="210" t="s">
        <v>74</v>
      </c>
      <c r="D4" s="206" t="s">
        <v>75</v>
      </c>
      <c r="E4" s="206"/>
      <c r="F4" s="206"/>
      <c r="G4" s="206" t="s">
        <v>76</v>
      </c>
      <c r="H4" s="206"/>
      <c r="I4" s="206"/>
      <c r="J4" s="206" t="s">
        <v>77</v>
      </c>
      <c r="K4" s="206"/>
      <c r="L4" s="206"/>
      <c r="M4" s="204"/>
      <c r="N4" s="206" t="s">
        <v>78</v>
      </c>
      <c r="O4" s="206"/>
      <c r="P4" s="207"/>
      <c r="Q4" s="45"/>
      <c r="R4" s="208" t="s">
        <v>79</v>
      </c>
      <c r="S4" s="208" t="s">
        <v>80</v>
      </c>
      <c r="T4" s="208" t="s">
        <v>81</v>
      </c>
      <c r="U4" s="208" t="s">
        <v>82</v>
      </c>
      <c r="V4" s="203" t="s">
        <v>83</v>
      </c>
      <c r="W4" s="203"/>
      <c r="X4" s="203" t="s">
        <v>265</v>
      </c>
      <c r="Y4" s="203"/>
      <c r="Z4" s="203" t="s">
        <v>85</v>
      </c>
      <c r="AA4" s="203"/>
      <c r="AB4" s="203" t="s">
        <v>86</v>
      </c>
      <c r="AC4" s="203"/>
    </row>
    <row r="5" spans="1:30">
      <c r="A5" s="209"/>
      <c r="B5" s="209"/>
      <c r="C5" s="211"/>
      <c r="D5" s="177" t="s">
        <v>87</v>
      </c>
      <c r="E5" s="177" t="s">
        <v>88</v>
      </c>
      <c r="F5" s="177" t="s">
        <v>4</v>
      </c>
      <c r="G5" s="177" t="s">
        <v>87</v>
      </c>
      <c r="H5" s="177" t="s">
        <v>88</v>
      </c>
      <c r="I5" s="177" t="s">
        <v>4</v>
      </c>
      <c r="J5" s="177" t="s">
        <v>87</v>
      </c>
      <c r="K5" s="177" t="s">
        <v>88</v>
      </c>
      <c r="L5" s="177" t="s">
        <v>4</v>
      </c>
      <c r="M5" s="205"/>
      <c r="N5" s="177" t="s">
        <v>87</v>
      </c>
      <c r="O5" s="177" t="s">
        <v>88</v>
      </c>
      <c r="P5" s="177" t="s">
        <v>4</v>
      </c>
      <c r="Q5" s="179"/>
      <c r="R5" s="209"/>
      <c r="S5" s="209"/>
      <c r="T5" s="209"/>
      <c r="U5" s="209"/>
      <c r="V5" s="178" t="s">
        <v>89</v>
      </c>
      <c r="W5" s="178" t="s">
        <v>90</v>
      </c>
      <c r="X5" s="178" t="s">
        <v>89</v>
      </c>
      <c r="Y5" s="178" t="s">
        <v>90</v>
      </c>
      <c r="Z5" s="178" t="s">
        <v>89</v>
      </c>
      <c r="AA5" s="178" t="s">
        <v>90</v>
      </c>
      <c r="AB5" s="178" t="s">
        <v>89</v>
      </c>
      <c r="AC5" s="178" t="s">
        <v>90</v>
      </c>
    </row>
    <row r="6" spans="1:30" s="58" customFormat="1">
      <c r="A6" s="142" t="s">
        <v>316</v>
      </c>
      <c r="B6" s="166" t="s">
        <v>83</v>
      </c>
      <c r="C6" s="167" t="s">
        <v>332</v>
      </c>
      <c r="D6" s="168">
        <v>10</v>
      </c>
      <c r="E6" s="168">
        <v>0</v>
      </c>
      <c r="F6" s="168">
        <v>10</v>
      </c>
      <c r="G6" s="168">
        <v>10</v>
      </c>
      <c r="H6" s="168">
        <v>0</v>
      </c>
      <c r="I6" s="168">
        <v>10</v>
      </c>
      <c r="J6" s="168">
        <v>6</v>
      </c>
      <c r="K6" s="168">
        <v>0</v>
      </c>
      <c r="L6" s="168">
        <v>6</v>
      </c>
      <c r="M6" s="168"/>
      <c r="N6" s="168"/>
      <c r="O6" s="168"/>
      <c r="P6" s="168"/>
      <c r="Q6" s="169"/>
      <c r="R6" s="170" t="s">
        <v>334</v>
      </c>
      <c r="S6" s="171" t="s">
        <v>123</v>
      </c>
      <c r="T6" s="172" t="s">
        <v>123</v>
      </c>
      <c r="U6" s="172"/>
      <c r="V6" s="57"/>
      <c r="W6" s="57"/>
      <c r="X6" s="57"/>
      <c r="Y6" s="57"/>
      <c r="Z6" s="57"/>
      <c r="AA6" s="57"/>
      <c r="AB6" s="57"/>
      <c r="AC6" s="57"/>
    </row>
    <row r="7" spans="1:30" s="58" customFormat="1" ht="22.5" thickBot="1">
      <c r="A7" s="103" t="s">
        <v>317</v>
      </c>
      <c r="B7" s="173"/>
      <c r="C7" s="174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75"/>
      <c r="R7" s="148"/>
      <c r="S7" s="176"/>
      <c r="T7" s="149"/>
      <c r="U7" s="149"/>
      <c r="V7" s="57"/>
      <c r="W7" s="57"/>
      <c r="X7" s="57"/>
      <c r="Y7" s="57"/>
      <c r="Z7" s="57"/>
      <c r="AA7" s="57"/>
      <c r="AB7" s="57"/>
      <c r="AC7" s="57"/>
    </row>
    <row r="8" spans="1:30" ht="22.5" thickBot="1">
      <c r="A8" s="68" t="s">
        <v>262</v>
      </c>
      <c r="B8" s="69"/>
      <c r="C8" s="70"/>
      <c r="D8" s="71">
        <f t="shared" ref="D8:L8" si="0">SUM(D6:D6)</f>
        <v>10</v>
      </c>
      <c r="E8" s="71">
        <f t="shared" si="0"/>
        <v>0</v>
      </c>
      <c r="F8" s="71">
        <f t="shared" si="0"/>
        <v>10</v>
      </c>
      <c r="G8" s="71">
        <f t="shared" si="0"/>
        <v>10</v>
      </c>
      <c r="H8" s="71">
        <f t="shared" si="0"/>
        <v>0</v>
      </c>
      <c r="I8" s="71">
        <f t="shared" si="0"/>
        <v>10</v>
      </c>
      <c r="J8" s="71">
        <f t="shared" si="0"/>
        <v>6</v>
      </c>
      <c r="K8" s="71">
        <f t="shared" si="0"/>
        <v>0</v>
      </c>
      <c r="L8" s="71">
        <f t="shared" si="0"/>
        <v>6</v>
      </c>
      <c r="M8" s="71"/>
      <c r="N8" s="71"/>
      <c r="O8" s="71"/>
      <c r="P8" s="71"/>
      <c r="Q8" s="71"/>
      <c r="R8" s="71"/>
      <c r="S8" s="72"/>
      <c r="T8" s="71"/>
      <c r="U8" s="71"/>
      <c r="V8" s="89">
        <f>SUM(V6)</f>
        <v>0</v>
      </c>
      <c r="W8" s="89">
        <f t="shared" ref="W8:AC8" si="1">SUM(W6)</f>
        <v>0</v>
      </c>
      <c r="X8" s="89">
        <f t="shared" si="1"/>
        <v>0</v>
      </c>
      <c r="Y8" s="89">
        <f t="shared" si="1"/>
        <v>0</v>
      </c>
      <c r="Z8" s="89">
        <f t="shared" si="1"/>
        <v>0</v>
      </c>
      <c r="AA8" s="89">
        <f t="shared" si="1"/>
        <v>0</v>
      </c>
      <c r="AB8" s="89">
        <f t="shared" si="1"/>
        <v>0</v>
      </c>
      <c r="AC8" s="89">
        <f t="shared" si="1"/>
        <v>0</v>
      </c>
    </row>
    <row r="9" spans="1:30" s="81" customFormat="1">
      <c r="A9" s="73"/>
      <c r="B9" s="74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  <c r="R9" s="49"/>
      <c r="S9" s="78"/>
      <c r="T9" s="79"/>
      <c r="U9" s="79"/>
      <c r="V9" s="80"/>
      <c r="W9" s="80"/>
      <c r="X9" s="80"/>
      <c r="Y9" s="80"/>
      <c r="Z9" s="80"/>
      <c r="AA9" s="80"/>
      <c r="AB9" s="80"/>
      <c r="AC9" s="80"/>
    </row>
    <row r="10" spans="1:30" s="81" customFormat="1" ht="22.5" thickBot="1">
      <c r="A10" s="82"/>
      <c r="B10" s="83"/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  <c r="R10" s="59"/>
      <c r="S10" s="87"/>
      <c r="T10" s="88"/>
      <c r="U10" s="88"/>
      <c r="V10" s="80"/>
      <c r="W10" s="80"/>
      <c r="X10" s="80"/>
      <c r="Y10" s="80"/>
      <c r="Z10" s="80"/>
      <c r="AA10" s="80"/>
      <c r="AB10" s="80"/>
      <c r="AC10" s="80"/>
    </row>
    <row r="11" spans="1:30" ht="22.5" thickBot="1">
      <c r="A11" s="68" t="s">
        <v>97</v>
      </c>
      <c r="B11" s="69"/>
      <c r="C11" s="70"/>
      <c r="D11" s="71">
        <f t="shared" ref="D11:L11" si="2">SUM(D9:D10)</f>
        <v>0</v>
      </c>
      <c r="E11" s="71">
        <f t="shared" si="2"/>
        <v>0</v>
      </c>
      <c r="F11" s="71">
        <f t="shared" si="2"/>
        <v>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/>
      <c r="N11" s="71"/>
      <c r="O11" s="71"/>
      <c r="P11" s="71"/>
      <c r="Q11" s="71"/>
      <c r="R11" s="71"/>
      <c r="S11" s="72"/>
      <c r="T11" s="71">
        <f t="shared" ref="T11:AC11" si="3">SUM(T9:T10)</f>
        <v>0</v>
      </c>
      <c r="U11" s="71">
        <f t="shared" si="3"/>
        <v>0</v>
      </c>
      <c r="V11" s="89">
        <f t="shared" si="3"/>
        <v>0</v>
      </c>
      <c r="W11" s="89">
        <f t="shared" si="3"/>
        <v>0</v>
      </c>
      <c r="X11" s="89">
        <f t="shared" si="3"/>
        <v>0</v>
      </c>
      <c r="Y11" s="89">
        <f t="shared" si="3"/>
        <v>0</v>
      </c>
      <c r="Z11" s="89">
        <f t="shared" si="3"/>
        <v>0</v>
      </c>
      <c r="AA11" s="89">
        <f t="shared" si="3"/>
        <v>0</v>
      </c>
      <c r="AB11" s="89">
        <f t="shared" si="3"/>
        <v>0</v>
      </c>
      <c r="AC11" s="89">
        <f t="shared" si="3"/>
        <v>0</v>
      </c>
      <c r="AD11" s="90">
        <f>SUM(V11:AC11)</f>
        <v>0</v>
      </c>
    </row>
    <row r="12" spans="1:30" s="81" customFormat="1">
      <c r="A12" s="91"/>
      <c r="B12" s="9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1"/>
      <c r="S12" s="95"/>
      <c r="T12" s="96"/>
      <c r="U12" s="96"/>
      <c r="V12" s="80"/>
      <c r="W12" s="80"/>
      <c r="X12" s="80"/>
      <c r="Y12" s="80"/>
      <c r="Z12" s="80"/>
      <c r="AA12" s="80"/>
      <c r="AB12" s="80"/>
      <c r="AC12" s="80"/>
    </row>
    <row r="13" spans="1:30" s="81" customFormat="1" ht="22.5" thickBot="1">
      <c r="A13" s="103"/>
      <c r="B13" s="104"/>
      <c r="C13" s="105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3"/>
      <c r="S13" s="107"/>
      <c r="T13" s="108"/>
      <c r="U13" s="108"/>
      <c r="V13" s="80"/>
      <c r="W13" s="80"/>
      <c r="X13" s="80"/>
      <c r="Y13" s="80"/>
      <c r="Z13" s="80"/>
      <c r="AA13" s="80"/>
      <c r="AB13" s="80"/>
      <c r="AC13" s="80"/>
    </row>
    <row r="14" spans="1:30" ht="22.5" thickBot="1">
      <c r="A14" s="68"/>
      <c r="B14" s="69"/>
      <c r="C14" s="70"/>
      <c r="D14" s="71">
        <f t="shared" ref="D14:L14" si="4">SUM(D12:D13)</f>
        <v>0</v>
      </c>
      <c r="E14" s="71">
        <f t="shared" si="4"/>
        <v>0</v>
      </c>
      <c r="F14" s="71">
        <f t="shared" si="4"/>
        <v>0</v>
      </c>
      <c r="G14" s="71">
        <f t="shared" si="4"/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/>
      <c r="N14" s="71"/>
      <c r="O14" s="71"/>
      <c r="P14" s="71"/>
      <c r="Q14" s="71"/>
      <c r="R14" s="71"/>
      <c r="S14" s="72"/>
      <c r="T14" s="71">
        <f t="shared" ref="T14:AC14" si="5">SUM(T12:T13)</f>
        <v>0</v>
      </c>
      <c r="U14" s="71">
        <f t="shared" si="5"/>
        <v>0</v>
      </c>
      <c r="V14" s="89">
        <f t="shared" si="5"/>
        <v>0</v>
      </c>
      <c r="W14" s="89">
        <f t="shared" si="5"/>
        <v>0</v>
      </c>
      <c r="X14" s="89">
        <f t="shared" si="5"/>
        <v>0</v>
      </c>
      <c r="Y14" s="89">
        <f t="shared" si="5"/>
        <v>0</v>
      </c>
      <c r="Z14" s="89">
        <f t="shared" si="5"/>
        <v>0</v>
      </c>
      <c r="AA14" s="89">
        <f t="shared" si="5"/>
        <v>0</v>
      </c>
      <c r="AB14" s="89">
        <f t="shared" si="5"/>
        <v>0</v>
      </c>
      <c r="AC14" s="89">
        <f t="shared" si="5"/>
        <v>0</v>
      </c>
    </row>
    <row r="15" spans="1:30">
      <c r="A15" s="109"/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</row>
    <row r="16" spans="1:30">
      <c r="A16" s="111" t="s">
        <v>4</v>
      </c>
      <c r="B16" s="111"/>
      <c r="C16" s="112"/>
      <c r="D16" s="111">
        <f t="shared" ref="D16:L16" si="6">D8+D11+D14</f>
        <v>10</v>
      </c>
      <c r="E16" s="111">
        <f t="shared" si="6"/>
        <v>0</v>
      </c>
      <c r="F16" s="111">
        <f t="shared" si="6"/>
        <v>10</v>
      </c>
      <c r="G16" s="111">
        <f t="shared" si="6"/>
        <v>10</v>
      </c>
      <c r="H16" s="111">
        <f t="shared" si="6"/>
        <v>0</v>
      </c>
      <c r="I16" s="111">
        <f t="shared" si="6"/>
        <v>10</v>
      </c>
      <c r="J16" s="111">
        <f t="shared" si="6"/>
        <v>6</v>
      </c>
      <c r="K16" s="111">
        <f t="shared" si="6"/>
        <v>0</v>
      </c>
      <c r="L16" s="111">
        <f t="shared" si="6"/>
        <v>6</v>
      </c>
      <c r="M16" s="111" t="e">
        <f>M8+M11+M14+#REF!+#REF!+#REF!</f>
        <v>#REF!</v>
      </c>
      <c r="N16" s="111" t="e">
        <f>N8+N11+N14+#REF!+#REF!+#REF!</f>
        <v>#REF!</v>
      </c>
      <c r="O16" s="111" t="e">
        <f>O8+O11+O14+#REF!+#REF!+#REF!</f>
        <v>#REF!</v>
      </c>
      <c r="P16" s="111" t="e">
        <f>P8+P11+P14+#REF!+#REF!+#REF!</f>
        <v>#REF!</v>
      </c>
      <c r="Q16" s="111" t="e">
        <f>Q8+Q11+Q14+#REF!+#REF!+#REF!</f>
        <v>#REF!</v>
      </c>
      <c r="R16" s="112"/>
      <c r="S16" s="112"/>
      <c r="T16" s="111">
        <f>T8+T11</f>
        <v>0</v>
      </c>
      <c r="U16" s="111">
        <f>U8+U11</f>
        <v>0</v>
      </c>
      <c r="V16" s="113"/>
      <c r="W16" s="113"/>
      <c r="X16" s="113"/>
      <c r="Y16" s="113"/>
      <c r="Z16" s="113"/>
      <c r="AA16" s="113"/>
      <c r="AB16" s="113"/>
      <c r="AC16" s="113"/>
    </row>
    <row r="17" spans="1:21">
      <c r="A17" s="114"/>
      <c r="B17" s="114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5"/>
      <c r="S17" s="115"/>
      <c r="T17" s="115"/>
      <c r="U17" s="115"/>
    </row>
    <row r="18" spans="1:21">
      <c r="A18" s="109"/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1">
      <c r="A19" s="109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>
      <c r="A20" s="109"/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</row>
    <row r="24" spans="1:21">
      <c r="A24" s="109"/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  <row r="25" spans="1:21">
      <c r="A25" s="109"/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1">
      <c r="A26" s="109"/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</row>
    <row r="27" spans="1:21">
      <c r="A27" s="109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>
      <c r="A28" s="109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>
      <c r="A29" s="109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>
      <c r="A30" s="109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>
      <c r="A31" s="109"/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>
      <c r="A32" s="109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>
      <c r="A33" s="109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>
      <c r="A34" s="10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</sheetData>
  <mergeCells count="16">
    <mergeCell ref="V4:W4"/>
    <mergeCell ref="X4:Y4"/>
    <mergeCell ref="Z4:AA4"/>
    <mergeCell ref="AB4:AC4"/>
    <mergeCell ref="M4:M5"/>
    <mergeCell ref="N4:P4"/>
    <mergeCell ref="R4:R5"/>
    <mergeCell ref="S4:S5"/>
    <mergeCell ref="T4:T5"/>
    <mergeCell ref="U4:U5"/>
    <mergeCell ref="J4:L4"/>
    <mergeCell ref="A4:A5"/>
    <mergeCell ref="B4:B5"/>
    <mergeCell ref="C4:C5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18</vt:i4>
      </vt:variant>
    </vt:vector>
  </HeadingPairs>
  <TitlesOfParts>
    <vt:vector size="18" baseType="lpstr">
      <vt:lpstr>วิสาหกิจสู่มืออาชีพ</vt:lpstr>
      <vt:lpstr>เพิ่มผลิตภาพ</vt:lpstr>
      <vt:lpstr>ชั้นสูง</vt:lpstr>
      <vt:lpstr>โลจิสติกส์</vt:lpstr>
      <vt:lpstr>สมรรถนะ (เตรียม)</vt:lpstr>
      <vt:lpstr>สมรรถนะ (ยกระดับ)</vt:lpstr>
      <vt:lpstr>ศตวรรษที่ 21</vt:lpstr>
      <vt:lpstr>ช่างเชื่อมไทย</vt:lpstr>
      <vt:lpstr>ทดเชื่อมสากล</vt:lpstr>
      <vt:lpstr>ค่าจ้าง</vt:lpstr>
      <vt:lpstr>ทดค่าจ้าง</vt:lpstr>
      <vt:lpstr>ทดสอบ</vt:lpstr>
      <vt:lpstr>นอกระบบ</vt:lpstr>
      <vt:lpstr>นอกระบบ (พิการ)</vt:lpstr>
      <vt:lpstr>เด็กยากจน(เตรียม)</vt:lpstr>
      <vt:lpstr>ผู้สูงอายุ</vt:lpstr>
      <vt:lpstr>บูรณาการ</vt:lpstr>
      <vt:lpstr>ตัวอย่าง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2020-10-05T02:45:06Z</dcterms:created>
  <dcterms:modified xsi:type="dcterms:W3CDTF">2021-06-14T08:28:29Z</dcterms:modified>
</cp:coreProperties>
</file>